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510" windowHeight="12060" activeTab="0"/>
  </bookViews>
  <sheets>
    <sheet name="Лист1" sheetId="1" r:id="rId1"/>
  </sheets>
  <definedNames>
    <definedName name="_xlnm._FilterDatabase" localSheetId="0" hidden="1">'Лист1'!$A$31:$I$846</definedName>
  </definedNames>
  <calcPr fullCalcOnLoad="1"/>
</workbook>
</file>

<file path=xl/sharedStrings.xml><?xml version="1.0" encoding="utf-8"?>
<sst xmlns="http://schemas.openxmlformats.org/spreadsheetml/2006/main" count="1047" uniqueCount="964">
  <si>
    <t>Подтягивающий крем - гель для кожи вокруг глаз, 30 г</t>
  </si>
  <si>
    <t>Омолаживающая энергетическая эмульсия, 45 мл</t>
  </si>
  <si>
    <t>Очищающий пластырь "Бамбуковый уголь", 1 шт</t>
  </si>
  <si>
    <t>.Косметические средства TianDe-&gt;1 Пилинги SPA Technology ТianDe</t>
  </si>
  <si>
    <t>Укрепляющая и подтягивающая эмульсия для лица и шеи, 100 г</t>
  </si>
  <si>
    <t>Укрепляющий антицеллюлитный гель, 150 г</t>
  </si>
  <si>
    <t>Лифтинг-крем для контура глаз, 15 г</t>
  </si>
  <si>
    <t>Флаг "ТианДэ" (средний) 1,5*1</t>
  </si>
  <si>
    <t>.Косметические средства TianDe-&gt;Серия "Hainan Tao"</t>
  </si>
  <si>
    <t>Крем для рук молочный, 80 мл</t>
  </si>
  <si>
    <t>.Косметические средства TianDe-&gt;2 Гели для умывания SPA Technology TianDe</t>
  </si>
  <si>
    <t>.Косметические средства TianDe-&gt;6 Антицеллюлитная программа SPA Technology TianDe</t>
  </si>
  <si>
    <t>Крем - пенка для умывания "Олива", 100 г</t>
  </si>
  <si>
    <t>Увлажняющий крем с протеинами шелка , 50 г</t>
  </si>
  <si>
    <t>Крем-гель с биозолотом для кожи вокруг глаз (ревитализация), 30 г</t>
  </si>
  <si>
    <t>Увлажняющая маска с протеинами шелка, 38 г</t>
  </si>
  <si>
    <t>Очищающее молочко для умывания, 100 г</t>
  </si>
  <si>
    <t>Крем - пенка для умывания "Алоэ", 100 г</t>
  </si>
  <si>
    <t>БАДы TianDe-&gt;Чаи TianDe</t>
  </si>
  <si>
    <t>гигиенические прокладки "Нефритовая свежесть" на критические дни на травах, 10шт.</t>
  </si>
  <si>
    <t>гигиенические прокладки "Нефритовая свежесть" ежедневные на травах, 20шт.</t>
  </si>
  <si>
    <t>гигиенические прокладки "Нефритовая свежесть" ежедневные с экстрактом алоэ, 20шт.</t>
  </si>
  <si>
    <t>гигиенические прокладки "Нефритовая свежесть" ежедневные на травах с ментолом, 20 шт.</t>
  </si>
  <si>
    <t>гигиенические прокладки "Нефритовая свежесть" на критические ночи на травах, 10шт.</t>
  </si>
  <si>
    <t>гигиенические прокладки супертонкие "Нефритовая свежесть" ежедневные на травах, 18шт.</t>
  </si>
  <si>
    <t>гигиенические прокладки "Энергия трав" ежедневные с фитомембраной, 20 шт.</t>
  </si>
  <si>
    <t>гигиенические прокладки  на критические дни "Энергия трав" с фитомембраной, 8 шт.</t>
  </si>
  <si>
    <t>гигиенические прокладки на критические ночи "Энергия трав" с фитомембраной, 8 шт.</t>
  </si>
  <si>
    <t>.Косметические средства TianDe-&gt;9 Средства для ухода за волосами TianDe-&gt;Лечебная серия Master Herb</t>
  </si>
  <si>
    <t>Крем-бальзам от облысения, 500 г</t>
  </si>
  <si>
    <t>Шампунь от облысения, 420 мл</t>
  </si>
  <si>
    <t>Бальзам для поврежденных волос, 500 г</t>
  </si>
  <si>
    <t>Шампунь от седины, 420 мл</t>
  </si>
  <si>
    <t>Шампунь укрепляющий корни с экстрактом гриба линчжи, 220 г</t>
  </si>
  <si>
    <t>Бальзам для волос укрепляющий корни с экстрактом гриба линчжи, 220 г</t>
  </si>
  <si>
    <t>Крем-маска ночная с Мушмулой, 18 г.</t>
  </si>
  <si>
    <t>Крем-маска ночная "Виноград", 18 г.</t>
  </si>
  <si>
    <t>Крем-маска ночная "Зеленый чай", 18 г.</t>
  </si>
  <si>
    <t>Крем-маска ночная "Томат", 18 г.</t>
  </si>
  <si>
    <t>Крем-маска ночная "Черника", 18 г.</t>
  </si>
  <si>
    <t>Маска для рук плацентарно-коллагеновая питательная, 36+5 г</t>
  </si>
  <si>
    <t>Маска для лица и шеи плацентарно-коллагеновая с экстрактом красной икры, 36+5 г</t>
  </si>
  <si>
    <t>Маска для лица и шеи плацентарно-коллагеновая с биозолотом, 36+5 г</t>
  </si>
  <si>
    <t>Маска омолаживающая с фруктовыми кислотами для лица и шеи, 36+5 г</t>
  </si>
  <si>
    <t>Маска плацентарная для кожи вокруг глаз с акульим жиром и экстрактом листьев оливы, 8+3 г</t>
  </si>
  <si>
    <t>Маска для кожи вокруг глаз от морщин на основе 100% коллагена, 8+3 г</t>
  </si>
  <si>
    <t>Помада "TianDe Red", тон 322, 3,8 г</t>
  </si>
  <si>
    <t>Помада "TianDe Red", тон 15, 3,8 г</t>
  </si>
  <si>
    <t>Помада "TianDe Red", тон 102, 3,8 г</t>
  </si>
  <si>
    <t>Помада "TianDe Red", тон 33, 3,8 г</t>
  </si>
  <si>
    <t>Помада "TianDe Red", тон 57, 3,8 г</t>
  </si>
  <si>
    <t>Помада "TianDe Red", тон 59, 3,8 г</t>
  </si>
  <si>
    <t>Помада "TianDe Red", тон 09, 3,8 г</t>
  </si>
  <si>
    <t>Помада "TianDe Red", тон 05, 3,8 г</t>
  </si>
  <si>
    <t>Помада "TianDe Red", тон 64, 3,8 г</t>
  </si>
  <si>
    <t>Помада "TianDe Red", тон 75, 3,8 г</t>
  </si>
  <si>
    <t>Помада "TianDe Red", тон 7802, 3,8 г</t>
  </si>
  <si>
    <t>Помада "TianDe Red", тон 87, 3,8 г</t>
  </si>
  <si>
    <t>Помада "TianDe Red", тон 032, 3,8 г</t>
  </si>
  <si>
    <t>Фруктовый бальзам для губ «Черника», 3,5г</t>
  </si>
  <si>
    <t>Парфюмерная вода "Green Fresh", 30 мл</t>
  </si>
  <si>
    <t>Парфюмерная вода  "JOSS", 30 мл</t>
  </si>
  <si>
    <t>Набор пудры "Ideal Balance" из трех цветов, тон 1, 60 г</t>
  </si>
  <si>
    <t>Набор пудры "Ideal Balance" из трех цветов, тон 2, 60 г</t>
  </si>
  <si>
    <t>Набор пудры "Ideal Balance" из трех цветов, тон 4, 60 г</t>
  </si>
  <si>
    <t>Набор пудры "Ideal Balance" из трех цветов, тон 3, 60 г</t>
  </si>
  <si>
    <t>набор тени+румяна, 12 цв. тон 01, 1 шт</t>
  </si>
  <si>
    <t>набор тени+румяна, 12 цв. тон 02, 1 шт</t>
  </si>
  <si>
    <t>Компактная пудра, тон 04, 12 г</t>
  </si>
  <si>
    <t>Интенсивный лифтинг-крем, 50 г</t>
  </si>
  <si>
    <t>Компактная пудра, тон 01, 12 г</t>
  </si>
  <si>
    <t>Лак для ногтей ProVisage, тон 006 "Фламенко", 15 мл</t>
  </si>
  <si>
    <t>Лак для ногтей ProVisage, тон 017 "Серенада", 15 мл</t>
  </si>
  <si>
    <t>Лак для ногтей ProVisage, тон 018 "Этюд", 15 мл</t>
  </si>
  <si>
    <t>Лак для ногтей ProVisage, тон 022 "Рапсодия", 15 мл</t>
  </si>
  <si>
    <t>Лак для ногтей ProVisage, тон 026 "Блюз", 15 мл</t>
  </si>
  <si>
    <t>Лак для ногтей ProVisage, тон 17 "Ноктюрн", 15 мл</t>
  </si>
  <si>
    <t>Сушка для лака Silver, 15 мл</t>
  </si>
  <si>
    <t>Тени для век запеченные, тон 01</t>
  </si>
  <si>
    <t>Тени для век запеченные, тон 02</t>
  </si>
  <si>
    <t>Тени для век запеченные, тон 06</t>
  </si>
  <si>
    <t>Тени для век запеченные, тон 04</t>
  </si>
  <si>
    <t>Тени для век запеченные, тон 03</t>
  </si>
  <si>
    <t>Румяна "Stylish Blush" со светящимся эффектом, тон 01, 3,5 г</t>
  </si>
  <si>
    <t>Румяна "Stylish Blush" со светящимся эффектом, тон 02, 3,5 г</t>
  </si>
  <si>
    <t>Брошюра "Мастерская красоты", 1 шт.</t>
  </si>
  <si>
    <t>80110/22</t>
  </si>
  <si>
    <t>Жемчужный блеск для губ, тон 22, 10 мл</t>
  </si>
  <si>
    <t>80903/320</t>
  </si>
  <si>
    <t>Лак для ногтей ProVisage, тон 320 "Классика", 15 мл</t>
  </si>
  <si>
    <t>80903/484</t>
  </si>
  <si>
    <t>Лак для ногтей ProVisage, тон 484 "Опера", 15 мл</t>
  </si>
  <si>
    <t>80903/361</t>
  </si>
  <si>
    <t>Лак для ногтей ProVisage, тон 361 "Вальс", 15 мл</t>
  </si>
  <si>
    <t>80903/464</t>
  </si>
  <si>
    <t>Лак для ногтей ProVisage, тон 464 "Рок-н-ролл", 15 мл</t>
  </si>
  <si>
    <t>80903/352</t>
  </si>
  <si>
    <t>Лак для ногтей ProVisage, тон 352 "Канкан", 15 мл</t>
  </si>
  <si>
    <t>80903/209</t>
  </si>
  <si>
    <t>Лак для ногтей ProVisage, тон 209 "Лаунж", 15 мл</t>
  </si>
  <si>
    <t>80903/387</t>
  </si>
  <si>
    <t>Лак для ногтей ProVisage, тон 387 "Сальса", 15 мл</t>
  </si>
  <si>
    <t>80903/113</t>
  </si>
  <si>
    <t>Лак для ногтей ProVisage, тон 113 "Танго", 15 мл</t>
  </si>
  <si>
    <t>80903/56</t>
  </si>
  <si>
    <t>Лак для ногтей ProVisage, тон 6g "Диско", 15 мл</t>
  </si>
  <si>
    <t>80903/462</t>
  </si>
  <si>
    <t>Лак для ногтей ProVisage, тон 462 "Элегия", 15 мл</t>
  </si>
  <si>
    <t>80109/1</t>
  </si>
  <si>
    <t>Карандаш TianDe для губ и глаз, серый</t>
  </si>
  <si>
    <t>Запеченные тени, тон 02, 1 шт</t>
  </si>
  <si>
    <t>Сверкающие тени для век, 10 г</t>
  </si>
  <si>
    <t>.Декоративная косметика TianDe-&gt;Карандаши TianDe-&gt;Карандаш для губ и глаз TianDe</t>
  </si>
  <si>
    <t>Пластырь трансдермальный антицеллюлитный, 2 шт.</t>
  </si>
  <si>
    <t>Питательный крем для рук, 50 г</t>
  </si>
  <si>
    <t>80802/01</t>
  </si>
  <si>
    <t>Запеченные тени, тон 01, 1 шт</t>
  </si>
  <si>
    <t>.Декоративная косметика TianDe-&gt;Silver TianDe-&gt;Помада Silver</t>
  </si>
  <si>
    <t>81002/06</t>
  </si>
  <si>
    <t>Губная помада, тон 06, 3,8 г</t>
  </si>
  <si>
    <t>81002/50</t>
  </si>
  <si>
    <t>Губная помада, тон 50, 3,8 г</t>
  </si>
  <si>
    <t>81002/9231</t>
  </si>
  <si>
    <t>Губная помада, тон 9231, 3,8 г</t>
  </si>
  <si>
    <t>81002/9272</t>
  </si>
  <si>
    <t>Губная помада, тон 9272, 3,8 г</t>
  </si>
  <si>
    <t>81002/8148</t>
  </si>
  <si>
    <t>Губная помада, тон 8148, 3,8 г</t>
  </si>
  <si>
    <t>81002/8107</t>
  </si>
  <si>
    <t>Губная помада, тон 8107, 3,8 г</t>
  </si>
  <si>
    <t>81002/9119</t>
  </si>
  <si>
    <t>Губная помада, тон 9119, 3,8 г</t>
  </si>
  <si>
    <t>81002/52</t>
  </si>
  <si>
    <t>Губная помада, тон 52, 3,8 г</t>
  </si>
  <si>
    <t>81002/9189</t>
  </si>
  <si>
    <t>Губная помада, тон 9189, 3,8 г</t>
  </si>
  <si>
    <t>Брошюра "Секреты идеального макияжа" 1 шт.</t>
  </si>
  <si>
    <t>Кисти для макияжа TianDe</t>
  </si>
  <si>
    <t>Фитосоль для ванны, 80 г.</t>
  </si>
  <si>
    <t>Корректирующая маска  для лица "Интенсивный лифтинг", 30 г</t>
  </si>
  <si>
    <t>"Фитокорректор" (Активный лосьон локального действия), 10 мл.</t>
  </si>
  <si>
    <t>Защитный крем для рук, 80 мл</t>
  </si>
  <si>
    <t>Буклет "Промоушены 2011-2012"  (Часть 2)</t>
  </si>
  <si>
    <t>80109/2</t>
  </si>
  <si>
    <t>Карандаш TianDe для губ и глаз, голубой</t>
  </si>
  <si>
    <t>Флаг "ТианДэ" (большой), 1,5Х2,15</t>
  </si>
  <si>
    <t>80901/02</t>
  </si>
  <si>
    <t>Компактная пудра, тон 02, 12 г</t>
  </si>
  <si>
    <t>80901/03</t>
  </si>
  <si>
    <t>Компактная пудра, тон 03, 12 г</t>
  </si>
  <si>
    <t>Крем для век от морщин, 50 гр</t>
  </si>
  <si>
    <t>Молочко для умывания "Морские водоросли", 150 г</t>
  </si>
  <si>
    <t>.Косметические средства TianDe-&gt;Серия "NANO CORRECTOR"</t>
  </si>
  <si>
    <t>Моментальный лифтинг (Биокомплекс и Активатор), 3 г/7 мл</t>
  </si>
  <si>
    <t>Ботокс-эффект (Биокомплекс и Активатор), 3 г/7 мл</t>
  </si>
  <si>
    <t>Крем – маска «Синовильсония» тонизирующая, 35 г</t>
  </si>
  <si>
    <t>Крем – маска «Персик и саке» увлажняющая, 35 г</t>
  </si>
  <si>
    <t>Буклет "Промоушены 2011-2012" (Часть 1)  (для новичков)</t>
  </si>
  <si>
    <t>.Декоративная косметика TianDe-&gt;ProVisage TianDe-&gt;Карандаши ProVisage TianDe</t>
  </si>
  <si>
    <t>80904/02</t>
  </si>
  <si>
    <t>Карандаш для губ и глаз, тон 02 "Dark Brown", 1 шт</t>
  </si>
  <si>
    <t>80904/03</t>
  </si>
  <si>
    <t>Карандаш для губ и глаз, тон 03 "Gray", 1 шт</t>
  </si>
  <si>
    <t>80904/05</t>
  </si>
  <si>
    <t>Карандаш для губ и глаз, тон 05 "Mocha", 1 шт</t>
  </si>
  <si>
    <t>80904/08</t>
  </si>
  <si>
    <t>Карандаш для губ и глаз, тон 08 "Sabia", 1 шт</t>
  </si>
  <si>
    <t>Карандаш для губ и глаз, тон 10 "Cashmere", 1 шт</t>
  </si>
  <si>
    <t>80904/14</t>
  </si>
  <si>
    <t>Карандаш для губ и глаз, тон 14 "Sun", 1 шт</t>
  </si>
  <si>
    <t>80904/15</t>
  </si>
  <si>
    <t>Карандаш для губ и глаз, тон 15 "Caramel", 1 шт</t>
  </si>
  <si>
    <t>80904/19</t>
  </si>
  <si>
    <t>Карандаш для губ и глаз, тон 19 "Magenta", 1 шт</t>
  </si>
  <si>
    <t>80904/25</t>
  </si>
  <si>
    <t>Карандаш для губ и глаз, тон 25 "Terra Cotta", 1 шт</t>
  </si>
  <si>
    <t>80904/31</t>
  </si>
  <si>
    <t>Карандаш для губ и глаз, тон 31 "Azure", 1 шт</t>
  </si>
  <si>
    <t>80904/34</t>
  </si>
  <si>
    <t>Карандаш для губ и глаз, тон 34 "Slate", 1 шт</t>
  </si>
  <si>
    <t>80904/35</t>
  </si>
  <si>
    <t>Карандаш для губ и глаз, тон 35 "Emerald", 1 шт</t>
  </si>
  <si>
    <t>80904/38</t>
  </si>
  <si>
    <t>Карандаш для губ и глаз, тон 38 "Snow", 1 шт</t>
  </si>
  <si>
    <t>Комплект пробников для туалетной воды 6 шт</t>
  </si>
  <si>
    <t>гигиенические прокладки супертонкие "Нефритовая свежесть" ежедневные на травах с ментолом, 18шт.</t>
  </si>
  <si>
    <t>Кулон "Ракушка" (большая)</t>
  </si>
  <si>
    <t>Флажок настольный "ТианДэ"</t>
  </si>
  <si>
    <t>.Декоративная косметика TianDe-&gt;City Chic TianDe</t>
  </si>
  <si>
    <t>Тушь для ресниц City Chic TianDe, 9 мл</t>
  </si>
  <si>
    <t>90027/3</t>
  </si>
  <si>
    <t>Ожерелье "Кристальная феерия" (Золотистый)</t>
  </si>
  <si>
    <t>90027/4</t>
  </si>
  <si>
    <t>Ожерелье "Кристальная феерия" (красный)</t>
  </si>
  <si>
    <t>90027/1</t>
  </si>
  <si>
    <t>Ожерелье "Кристальная феерия" (Изумрудный)</t>
  </si>
  <si>
    <t>Моделирующий гель для овала лица, 150 г</t>
  </si>
  <si>
    <t>Укрепляющая эссенция от купероза, 30 г</t>
  </si>
  <si>
    <t>Соль для тела "Волшебная олива", 60 г</t>
  </si>
  <si>
    <t>100115/01</t>
  </si>
  <si>
    <t>Каталог продукции ТианДэ (БАДы) Укр</t>
  </si>
  <si>
    <t>80202/55</t>
  </si>
  <si>
    <t>ИТОГО</t>
  </si>
  <si>
    <t>80112/05</t>
  </si>
  <si>
    <t>80601/04</t>
  </si>
  <si>
    <t>80601/03</t>
  </si>
  <si>
    <t>80601/02</t>
  </si>
  <si>
    <t>80601/01</t>
  </si>
  <si>
    <t>80202/86</t>
  </si>
  <si>
    <t>80202/47</t>
  </si>
  <si>
    <t>80202/34</t>
  </si>
  <si>
    <t>80202/14</t>
  </si>
  <si>
    <t>80111/01</t>
  </si>
  <si>
    <t>80111/02</t>
  </si>
  <si>
    <t>80111/03</t>
  </si>
  <si>
    <t>80111/04</t>
  </si>
  <si>
    <t>КодТ.</t>
  </si>
  <si>
    <t>Полное наименование.</t>
  </si>
  <si>
    <t>.Декоративная косметика TianDe-&gt;Помада увлажняющая TianDe</t>
  </si>
  <si>
    <t>Фиточай с боровой маткой TianDe, 30 пакетов</t>
  </si>
  <si>
    <t>80113/02</t>
  </si>
  <si>
    <t>80113/01</t>
  </si>
  <si>
    <t>80303/348</t>
  </si>
  <si>
    <t>80202/22</t>
  </si>
  <si>
    <t>80202/40</t>
  </si>
  <si>
    <t>80110/74</t>
  </si>
  <si>
    <t>Крем антицеллюлитный с экстрактом тахуа, 100 гр</t>
  </si>
  <si>
    <t>Очишающая маска для лица от угрей и рубцов, 35 г</t>
  </si>
  <si>
    <t>Молочко для умывания от морщин, 100 г</t>
  </si>
  <si>
    <t>Соль для тела TianDe "Роза", 380 г</t>
  </si>
  <si>
    <t>Восстанавливающий бальзам после бритья, 100 мл</t>
  </si>
  <si>
    <t>Восстанавливающий крем, 50 г.</t>
  </si>
  <si>
    <t>Восстанавливающий крем для лица от морщин, 50г</t>
  </si>
  <si>
    <t>Выравнивающий крем, 50 г</t>
  </si>
  <si>
    <t>Увлажняющий крем с питательной основой, 50 г</t>
  </si>
  <si>
    <t>Тональный крем для лица, тон 01, 50 г</t>
  </si>
  <si>
    <t>Профилактический крем для ног со змеиным жиром, 30 г</t>
  </si>
  <si>
    <t>Крем для рук питательный и увлажняющий с овечьим молоком, 80 мл</t>
  </si>
  <si>
    <t>Глубоко очищающий лосьон для лица, 100 гр.</t>
  </si>
  <si>
    <t>Пилинг-гель для лица (деликатный), 100 г</t>
  </si>
  <si>
    <t>Балансирующий дневной крем, 50 г</t>
  </si>
  <si>
    <t>Легкий энергетический крем, 50 гр.</t>
  </si>
  <si>
    <t>Крем-гель для умывания, 100 г</t>
  </si>
  <si>
    <t>Увлажняющий крем для лица 24-часового действия, 50 г</t>
  </si>
  <si>
    <t>Гель для кожи вокруг глаз, 30 г</t>
  </si>
  <si>
    <t>Увлажняющий тоник для лица, 100 мл</t>
  </si>
  <si>
    <t>Укрепляющий и подтягивающий крем для лица, 50 г</t>
  </si>
  <si>
    <t>Балансирующий тоник для лица, 100 мл</t>
  </si>
  <si>
    <t>Тонизирующий гидрогель для лица, 100 гр.</t>
  </si>
  <si>
    <t>Бальзам для волос "Золотой Имбирь", 300 мл</t>
  </si>
  <si>
    <t>Шампунь для всех типов волос "Золотой Имбирь", 300 мл</t>
  </si>
  <si>
    <t>Серия SPA technology: антиоксидантная моделирующая маска "Зеленый чай", 100 гр.</t>
  </si>
  <si>
    <t>Серия SPA technology: Плацентарная моделирующая маска, 100 гр.</t>
  </si>
  <si>
    <t>Серия SPA technology: Питательная моделирующая маска "Зародыши пшеницы", 100 г</t>
  </si>
  <si>
    <t>Серия SPA technology: маска растворимая "Жемчужная пудра", 100 г</t>
  </si>
  <si>
    <t>Брошюра "Трансдермальная терапия"</t>
  </si>
  <si>
    <t>Буклет "Золотой имбирь", 1 шт.</t>
  </si>
  <si>
    <t>Буклет "Лечебно-профилактические ванны для ног"</t>
  </si>
  <si>
    <t>Блеск для лица, тон 27, 5 г</t>
  </si>
  <si>
    <t>Блеск для лица, тон 11, 5 г</t>
  </si>
  <si>
    <t>Жемчужный блеск для губ, тон 85, 10 мл</t>
  </si>
  <si>
    <t>Жемчужный блеск для губ, тон 74, 10 мл</t>
  </si>
  <si>
    <t>Жемчужный блеск для губ, тон 37, 10 мл</t>
  </si>
  <si>
    <t>Жемчужный блеск для губ, тон 33, 10 мл</t>
  </si>
  <si>
    <t>Жемчужный блеск для губ, тон 115, 10 мл</t>
  </si>
  <si>
    <t>80701/09</t>
  </si>
  <si>
    <t>80701/87</t>
  </si>
  <si>
    <t>80701/05</t>
  </si>
  <si>
    <t>Тушь для ресниц "Mascara", тон 01, 15 г</t>
  </si>
  <si>
    <t>Губная помада "Lipstick", тон 40, 3,8г</t>
  </si>
  <si>
    <t>Губная помада "Lipstick", тон 105, 3,8г</t>
  </si>
  <si>
    <t>Губная помада "Lipstick", тон 47, 3,8г</t>
  </si>
  <si>
    <t>Губная помада "Lipstick", тон 48, 3,8г</t>
  </si>
  <si>
    <t>Губная помада "Lipstick", тон 37, 3,8г</t>
  </si>
  <si>
    <t>Губная помада "Lipstick", тон 79, 3,8г</t>
  </si>
  <si>
    <t>Губная помада "Lipstick", тон 86, 3,8г</t>
  </si>
  <si>
    <t>Губная помада "Lipstick", тон 95, 3,8г</t>
  </si>
  <si>
    <t>Губная помада "Lipstick", тон 34, 3,8г</t>
  </si>
  <si>
    <t>Губная помада "Lipstick", тон 22, 3,8г</t>
  </si>
  <si>
    <t>Губная помада "Lipstick", тон 14, 3,8г</t>
  </si>
  <si>
    <t>Губная помада "Lipstick", тон 12, 3,8 г</t>
  </si>
  <si>
    <t>Губная помада "Lipstick", тон 109, 3,8г</t>
  </si>
  <si>
    <t>Моделирующая тушь для ресниц "City Style", 8 мл</t>
  </si>
  <si>
    <t>Пилка стеклянная для ногтей "Master Nail" TianDe</t>
  </si>
  <si>
    <t>.Косметические средства TianDe-&gt;Серия 20 30 40</t>
  </si>
  <si>
    <t>Тональный крем для лица, 50г</t>
  </si>
  <si>
    <t>80110/115</t>
  </si>
  <si>
    <t>.Косметические средства TianDe-&gt;Средства для ухода за телом TianDe</t>
  </si>
  <si>
    <t>80112/03</t>
  </si>
  <si>
    <t>80112/04</t>
  </si>
  <si>
    <t>Буклет "Маски Dual System", 1 шт.</t>
  </si>
  <si>
    <t>Буклет "Здоровая кожа", 1 шт.</t>
  </si>
  <si>
    <t>Брошюра "Всегда красивые волосы" 1 шт.</t>
  </si>
  <si>
    <t>Буклет  "Источник силы и цвета ваших волос" 1 шт.</t>
  </si>
  <si>
    <t>80303/355</t>
  </si>
  <si>
    <t>80111/06</t>
  </si>
  <si>
    <t>.Декоративная косметика TianDe-&gt;Тушь для ресниц TianDe</t>
  </si>
  <si>
    <t>Моделирующая маска для упругости бюста, 35 г.</t>
  </si>
  <si>
    <t>Очищающий пластырь "Чистые поры", 1шт</t>
  </si>
  <si>
    <t>.Косметические средства TianDe-&gt;Серия Collagen Active</t>
  </si>
  <si>
    <t>Согревающая ванна для ног, серия Talasso, 90 гр</t>
  </si>
  <si>
    <t>Фитованна для ног, серия Talasso, 90 гр</t>
  </si>
  <si>
    <t>Тонизирующая ванна для ног, серия Talasso, 90 гр</t>
  </si>
  <si>
    <t>.Косметические средства TianDe-&gt;Серия SPA Technology Соли для тела TianDe</t>
  </si>
  <si>
    <t>Крем-гель для душа "Солнечные оливки", 350гр</t>
  </si>
  <si>
    <t>Гель для зубов "Жидкий кальций", 120 г</t>
  </si>
  <si>
    <t>Зубная паста "Натуральный океанический жемчуг", 120 г</t>
  </si>
  <si>
    <t>Гель для зубов "Натуральная соль бамбука", 120 г</t>
  </si>
  <si>
    <t>Аквамусс "Сочный киви", 240 г</t>
  </si>
  <si>
    <t>Аквамусс "Африканский манго", 240 г</t>
  </si>
  <si>
    <t>Аквамусс "Летний персик", 240 г</t>
  </si>
  <si>
    <t>10305/01</t>
  </si>
  <si>
    <t>Маска муляж для живота с экстрактом перца чили, 1шт</t>
  </si>
  <si>
    <t>Крем антицеллюлитный с маслом перца Чили, 100 г</t>
  </si>
  <si>
    <t>Соль антицеллюлитная с маслом перца Чили, 80 г</t>
  </si>
  <si>
    <t>Крем ночной восстанавливающий, 50 г</t>
  </si>
  <si>
    <t>Активная эссенция от морщин, 30 г</t>
  </si>
  <si>
    <t>Увлажняющий дневной крем с SPF-12, 50 г</t>
  </si>
  <si>
    <t>Пилинг-гель для лица (активный), 80 г</t>
  </si>
  <si>
    <t>Крем-гель с биозолотом для кожи вокруг глаз (лифтинг-эффект), 30 г</t>
  </si>
  <si>
    <t>Крем-гель с биозолотом для кожи вокруг глаз (от морщин), 30 г</t>
  </si>
  <si>
    <t>Шампунь омолаживающий с экстрактом травы Шоу Ву, 220 гр</t>
  </si>
  <si>
    <t>Бальзам для волос омолаживающий с экстрактом травы Шоу Ву, 220 гр</t>
  </si>
  <si>
    <t>Восстанавливающий бальзам с экстрактом женьшеня, 500г</t>
  </si>
  <si>
    <t>.Косметические средства TianDe-&gt;Маски TianDe-&gt;Маски-муляжи De Luxe,SPA technology</t>
  </si>
  <si>
    <t>Маска-муляж для бюста "Морские водоросли", 1 шт.</t>
  </si>
  <si>
    <t>Маска для лица+маска для шеи+увлажняющая эмульсия "Silk", 1 шт.</t>
  </si>
  <si>
    <t>Маска-муляж для живота "Морские водоросли", 1 шт</t>
  </si>
  <si>
    <t>Маска для лица+маска для шеи+увлажняющая эмульсия "24  karat", 1 шт.</t>
  </si>
  <si>
    <t>.Косметические средства TianDe-&gt;Маски TianDe-&gt;Маски-пленки "SPA technology"</t>
  </si>
  <si>
    <t>Маска-пленка с экстрактом Алоэ, 80 гр</t>
  </si>
  <si>
    <t>Маска-пленка с экстрактом Плаценты, 80 г</t>
  </si>
  <si>
    <t>Фруктовый бальзам для губ «Яблоко», 3,5г</t>
  </si>
  <si>
    <t>Фруктовый бальзам для губ «Мята», 3,5г</t>
  </si>
  <si>
    <t>Фруктовый бальзам для губ «Ваниль», 3,5г</t>
  </si>
  <si>
    <t>Фруктовый бальзам для губ «Вишня», 3,5г</t>
  </si>
  <si>
    <t>.Косметические средства TianDe-&gt;Серия "Master Herb"</t>
  </si>
  <si>
    <t>.Косметические средства TianDe-&gt;Серия Tibetan Herbs TianDe</t>
  </si>
  <si>
    <t>.Косметические средства TianDe-&gt;4 Плацентарная серия TianDe</t>
  </si>
  <si>
    <t>.Косметические средства TianDe-&gt;7 Кремы для рук и ног TianDe</t>
  </si>
  <si>
    <t>Крем для рук с плацентой и жемчугом, 80 мл</t>
  </si>
  <si>
    <t>Крем для рук со змеиным жиром, 80 мл</t>
  </si>
  <si>
    <t>Пилинг из кожи и жира змеи, 100 мл</t>
  </si>
  <si>
    <t>Омолаживающий крем для рук с экстрактом линчжи, 80 мл</t>
  </si>
  <si>
    <t>Бальзам для волос с экстрактом алоэ, 460 гр</t>
  </si>
  <si>
    <t>Крем для рук с экстрактом эмбриона овцы и алоэ вера, 80 мл</t>
  </si>
  <si>
    <t>Повязка для волос TianDe, в ассортименте</t>
  </si>
  <si>
    <t>.Косметические средства TianDe-&gt;Зубные пасты/гели TianDe</t>
  </si>
  <si>
    <t>80202/37</t>
  </si>
  <si>
    <t>Соль для тела "Зеленый чай" TianDe, 380 г</t>
  </si>
  <si>
    <t>80203/1</t>
  </si>
  <si>
    <t>80202/95</t>
  </si>
  <si>
    <t>80202/79</t>
  </si>
  <si>
    <t>80202/48</t>
  </si>
  <si>
    <t>80202/109</t>
  </si>
  <si>
    <t>80202/105</t>
  </si>
  <si>
    <t>..Печатная продукция, инструменты для работы</t>
  </si>
  <si>
    <t>Брошюра "Серия 203040...", 1 шт.</t>
  </si>
  <si>
    <t>.Косметические средства TianDe-&gt;9 Средства для ухода за волосами TianDe</t>
  </si>
  <si>
    <t>.Декоративная косметика TianDe</t>
  </si>
  <si>
    <t>.Декоративная косметика TianDe-&gt;Блеск для лица TianDe</t>
  </si>
  <si>
    <t>.Декоративная косметика TianDe-&gt;Жемчужный блеск для губ TianDe</t>
  </si>
  <si>
    <t>Соль для тела "Лаванда" TianDe, 380 г</t>
  </si>
  <si>
    <t>Аксессуары</t>
  </si>
  <si>
    <t>.Косметические средства TianDe-&gt;Маски TianDe-&gt;Крем-маски TianDe</t>
  </si>
  <si>
    <t>.Декоративная косметика TianDe-&gt;Лак для ногтей MissTeRia TianDe</t>
  </si>
  <si>
    <t>Крем для стоп восстанавливающий со змеиным жиром, 30 г</t>
  </si>
  <si>
    <t>Крем для ног со змеиным жиром, 80 мл</t>
  </si>
  <si>
    <t>.Косметические средства TianDe-&gt;5 Дезодорант TianDe</t>
  </si>
  <si>
    <t>Соль для тела "Медовый персик" TianDe, 380 г</t>
  </si>
  <si>
    <t>Восстанавливающий крем для рук с экстрактом алоэ вера, 80 мл</t>
  </si>
  <si>
    <t>.Косметические средства TianDe-&gt;Серия для мужчин TianDe</t>
  </si>
  <si>
    <t>80112/01</t>
  </si>
  <si>
    <t>Буклет "Кристальный дезодорант "Natural Veil", 1 шт.</t>
  </si>
  <si>
    <t>80202/12</t>
  </si>
  <si>
    <t>80107/11</t>
  </si>
  <si>
    <t>80107/27</t>
  </si>
  <si>
    <t>80110/85</t>
  </si>
  <si>
    <t>80110/37</t>
  </si>
  <si>
    <t>80110/33</t>
  </si>
  <si>
    <t>80303/311</t>
  </si>
  <si>
    <t>80303/379</t>
  </si>
  <si>
    <t>80303/351</t>
  </si>
  <si>
    <t>80303/349</t>
  </si>
  <si>
    <t>80303/304</t>
  </si>
  <si>
    <t>.Косметические средства TianDe-&gt;Серия "Model up"</t>
  </si>
  <si>
    <t>Двойной уход для стройности фигуры (гель антицеллюлитный) "Lipo Reduction Complex", 150 г.</t>
  </si>
  <si>
    <t>Моделирующий крем для упругости бюста "Bust Beauty Cream", 100 г.</t>
  </si>
  <si>
    <t>Пластырь для стоп детоксикационный Master Herb</t>
  </si>
  <si>
    <t>Массажное масло для тела Master Herb, 20 мл.</t>
  </si>
  <si>
    <t>Пилинг "Молочный", 120 г</t>
  </si>
  <si>
    <t>Пилинг "Огуречный", 120 г</t>
  </si>
  <si>
    <t>Пилинг "Лимонный", 120 г</t>
  </si>
  <si>
    <t>.Косметические средства TianDe-&gt;Серия Aloe Rich</t>
  </si>
  <si>
    <t>Шампунь с экстрактом алоэ, 200 гр</t>
  </si>
  <si>
    <t>.Косметические средства TianDe-&gt;Средства по уходу за кожей ног TianDe</t>
  </si>
  <si>
    <t>Соль для тела "Медовый персик" TianDe, 50 г</t>
  </si>
  <si>
    <t>Крем-молочко для тела "Солнечные оливки", 350 гр</t>
  </si>
  <si>
    <t>Крем-гель для душа "Алоэ", 350 гр</t>
  </si>
  <si>
    <t>.Косметические средства TianDe-&gt;Серия "Master Herb" на Алоэ</t>
  </si>
  <si>
    <t>Гель для умывания, 100 г.</t>
  </si>
  <si>
    <t>Лосьон противосполительный, 60 мл.</t>
  </si>
  <si>
    <t>Гель для лица "Биокомплекс", 25 мл.</t>
  </si>
  <si>
    <t>Крем от угрей и рубцов, 20 мл.</t>
  </si>
  <si>
    <t>Природный дезодорант "Natural  Veil" , 60 г</t>
  </si>
  <si>
    <t>Гель для умывания "Естественная красота", 150 г</t>
  </si>
  <si>
    <t>.Косметические средства TianDe-&gt;8 Прокладки TianDe-&gt;Прокладки "Нефритовая свежесть"</t>
  </si>
  <si>
    <t>.Косметические средства TianDe-&gt;8 Прокладки TianDe-&gt;Прокладки "Энергия трав"</t>
  </si>
  <si>
    <t>Восстанавливающий шампунь против ломкости "Fruit Energy", 200 мл.</t>
  </si>
  <si>
    <t>.Косметические средства TianDe-&gt;9 Средства для ухода за волосами TianDe-&gt;Серия "Золотой имбирь"</t>
  </si>
  <si>
    <t>.Косметические средства TianDe-&gt;9 Средства для ухода за волосами TianDe-&gt;Крем-бальзам для волос TianDe серии "Fruit Energy"</t>
  </si>
  <si>
    <t>Крем-бальзам для волос "Гуава", 250 г</t>
  </si>
  <si>
    <t>Крем-бальзам для волос "Жожоба", 250 г</t>
  </si>
  <si>
    <t>Крем-бальзам для волос "Клубника", 250 г</t>
  </si>
  <si>
    <t>Крем-бальзам для волос "Папайя", 250 г</t>
  </si>
  <si>
    <t>.Косметические средства TianDe-&gt;9 Средства для ухода за волосами TianDe-&gt;Серия "Шоу Ву"</t>
  </si>
  <si>
    <t>.Косметические средства TianDe-&gt;9 Средства для ухода за волосами TianDe-&gt;Серия "Женьшень"</t>
  </si>
  <si>
    <t>Набор для ухода за волосами "Шампунь+маска с экстрактом женьшеня", 220+100г</t>
  </si>
  <si>
    <t>Шампунь питательный с экстрактом и корнем женьшеня, 450 мл</t>
  </si>
  <si>
    <t>.Косметические средства TianDe-&gt;Маски TianDe-&gt;Маски_растворимые TianDe</t>
  </si>
  <si>
    <t>.Косметические средства TianDe-&gt;Маски TianDe-&gt;Маски Dual System TianDe</t>
  </si>
  <si>
    <t>Коллагеновая маска для лица и шеи с экстрактом женьшеня TianDe, 36 г</t>
  </si>
  <si>
    <t>Маска для лица и шеи с экстрактом ласточкиного гнезда и жемчужной пудрой TianDe, 36 г</t>
  </si>
  <si>
    <t>.Косметические средства TianDe-&gt;Пластыри TianDe-&gt;Фитопатч</t>
  </si>
  <si>
    <t>Фитопатч для тела косметический "Янканг" (5 шт.)</t>
  </si>
  <si>
    <t>Фитопатч для тела косметический "Вутонг" (5 шт.)</t>
  </si>
  <si>
    <t>Лак для ногтей Miss Te Ria, тон 310, 8мл</t>
  </si>
  <si>
    <t>Лак для ногтей Miss Te Ria, тон 311, 8мл</t>
  </si>
  <si>
    <t>Лак для ногтей Miss Te Ria, тон 312, 8мл</t>
  </si>
  <si>
    <t>Лак для ногтей Miss Te Ria, тон 348, 8мл</t>
  </si>
  <si>
    <t>Лак для ногтей Miss Te Ria, тон 379, 8мл</t>
  </si>
  <si>
    <t>Лак для ногтей Miss Te Ria, тон 351, 8мл</t>
  </si>
  <si>
    <t>Лак для ногтей Miss Te Ria, тон 349, 8мл</t>
  </si>
  <si>
    <t>Лак для ногтей Miss Te Ria, тон 306, 8мл</t>
  </si>
  <si>
    <t>Лак для ногтей Miss Te Ria, тон 303, 8мл</t>
  </si>
  <si>
    <t>Лак для ногтей Miss Te Ria, тон 304, 8мл</t>
  </si>
  <si>
    <t>Лак для ногтей Miss Te Ria, тон 380, 8мл</t>
  </si>
  <si>
    <t>Лак для ногтей Miss Te Ria, тон 355, 8мл</t>
  </si>
  <si>
    <t>Лак для ногтей Miss Te Ria, тон 338, 8мл</t>
  </si>
  <si>
    <t>Лак для ногтей Miss Te Ria, тон 301, 8 мл</t>
  </si>
  <si>
    <t>Лак для ногтей Miss Te Ria, тон 363, 8мл</t>
  </si>
  <si>
    <t>.Декоративная косметика TianDe-&gt;Фруктовые бальзамы для губ TianDe</t>
  </si>
  <si>
    <t>.Декоративная косметика TianDe-&gt;Парфюмированная вода TianDe</t>
  </si>
  <si>
    <t>.Декоративная косметика TianDe-&gt;Ideal Balance TianDe-&gt;Набор пудры из трёх цветов Ideal Balance TianDe</t>
  </si>
  <si>
    <t>.Декоративная косметика TianDe-&gt;City Chic TianDe-&gt;Запеченые тени City Chic</t>
  </si>
  <si>
    <t>.Декоративная косметика TianDe-&gt;City Chic TianDe-&gt;Тени+румяна City Chic</t>
  </si>
  <si>
    <t>.Декоративная косметика TianDe-&gt;ProVisage TianDe-&gt;Пудра ProVisage TianDe</t>
  </si>
  <si>
    <t>.Декоративная косметика TianDe-&gt;ProVisage TianDe-&gt;Лак для Ногтей ProVisage TianDe</t>
  </si>
  <si>
    <t>.Декоративная косметика TianDe-&gt;City Style TianDe</t>
  </si>
  <si>
    <t>.Декоративная косметика TianDe-&gt;Stylish TianDe-&gt;Тени для век запеченные Stylish Tricocor TianDe</t>
  </si>
  <si>
    <t>.Декоративная косметика TianDe-&gt;Stylish TianDe-&gt;Румяна Stylish Blush</t>
  </si>
  <si>
    <t>Кулон "Ракушка" (маленькая)</t>
  </si>
  <si>
    <t>Аксессуары-&gt;Украшения</t>
  </si>
  <si>
    <t>Аксессуары-&gt;Сувениры</t>
  </si>
  <si>
    <t>Точилка для карандаша, TianDe синяя</t>
  </si>
  <si>
    <t>Буклет "Уход за кожей рук и ног", 1 шт.</t>
  </si>
  <si>
    <t>80109/6</t>
  </si>
  <si>
    <t>Карандаш TianDe для губ и глаз, черный</t>
  </si>
  <si>
    <t>Противоотечная маска для лица после вечеринки TianDe, 36 г</t>
  </si>
  <si>
    <t>80303/363</t>
  </si>
  <si>
    <t>80303/380</t>
  </si>
  <si>
    <t>80303/338</t>
  </si>
  <si>
    <t>80303/301</t>
  </si>
  <si>
    <t>80303/303</t>
  </si>
  <si>
    <t>80303/310</t>
  </si>
  <si>
    <t>80303/306</t>
  </si>
  <si>
    <t>.Декоративная косметика TianDe-&gt;Помада TianDe Red</t>
  </si>
  <si>
    <t>80701/7802</t>
  </si>
  <si>
    <t>80701/75</t>
  </si>
  <si>
    <t>80701/64</t>
  </si>
  <si>
    <t>80701/59</t>
  </si>
  <si>
    <t>80701/57</t>
  </si>
  <si>
    <t>80701/33</t>
  </si>
  <si>
    <t>80701/322</t>
  </si>
  <si>
    <t>80701/15</t>
  </si>
  <si>
    <t>80701/102</t>
  </si>
  <si>
    <t>80701/032</t>
  </si>
  <si>
    <t>80802/02</t>
  </si>
  <si>
    <t>80901/04</t>
  </si>
  <si>
    <t>80901/01</t>
  </si>
  <si>
    <t>80801/01</t>
  </si>
  <si>
    <t>80801/02</t>
  </si>
  <si>
    <t>80903/022</t>
  </si>
  <si>
    <t>80903/026</t>
  </si>
  <si>
    <t>80903/018</t>
  </si>
  <si>
    <t>80903/017</t>
  </si>
  <si>
    <t>80903/006</t>
  </si>
  <si>
    <t>80903/17</t>
  </si>
  <si>
    <t>Буклет "Обратный отсчет", 1 шт.</t>
  </si>
  <si>
    <t>80112/02</t>
  </si>
  <si>
    <t>Гель для умывания "Океан красоты" TianDe, 150 г</t>
  </si>
  <si>
    <t>Гель для умывания "Зеленый чай" TianDe, 150 г</t>
  </si>
  <si>
    <t>80303/312</t>
  </si>
  <si>
    <t>.Косметические средства TianDe-&gt;Серия Zhenfei perfect TianDe</t>
  </si>
  <si>
    <t>Экспрес-пилинг, 90г</t>
  </si>
  <si>
    <t>Нежное молочко для умывания, 90 г</t>
  </si>
  <si>
    <t>Крем насыщенный увлажняющий, 55 г</t>
  </si>
  <si>
    <t>Крем - гель для глаз от морщин, 30 г</t>
  </si>
  <si>
    <t>.Декоративная косметика TianDe-&gt;Карандаши TianDe-&gt;Карандаш для губ и глаз механический TianDe</t>
  </si>
  <si>
    <t>80914/03</t>
  </si>
  <si>
    <t>Карандаш для губ и глаз механический, тон 03, 1 шт</t>
  </si>
  <si>
    <t>80914/02</t>
  </si>
  <si>
    <t>Карандаш для губ и глаз механический, тон 02, 1 шт</t>
  </si>
  <si>
    <t>80109/5</t>
  </si>
  <si>
    <t>Карандаш TianDe для губ и глаз, коричневый</t>
  </si>
  <si>
    <t>80109/3</t>
  </si>
  <si>
    <t>Карандаш TianDe для губ и глаз, красный</t>
  </si>
  <si>
    <t>80109/4</t>
  </si>
  <si>
    <t>Карандаш TianDe для губ и глаз, розовый</t>
  </si>
  <si>
    <t>80111/05</t>
  </si>
  <si>
    <t>Тени для век запеченные, тон 05</t>
  </si>
  <si>
    <t>.Декоративная косметика TianDe-&gt;Silver TianDe-&gt;Тени Silver</t>
  </si>
  <si>
    <t>81001/01</t>
  </si>
  <si>
    <t>Двойные тени с шелковой текстурой, тон 01, 4 г</t>
  </si>
  <si>
    <t>81001/02</t>
  </si>
  <si>
    <t>Двойные тени с шелковой текстурой, тон 02, 4 г</t>
  </si>
  <si>
    <t>81001/03</t>
  </si>
  <si>
    <t>Двойные тени с шелковой текстурой, тон 03, 4 г</t>
  </si>
  <si>
    <t>81001/04</t>
  </si>
  <si>
    <t>Двойные тени с шелковой текстурой, тон 04, 4 г</t>
  </si>
  <si>
    <t>81001/05</t>
  </si>
  <si>
    <t>Двойные тени с шелковой текстурой, тон 05, 4 г</t>
  </si>
  <si>
    <t>Солевая ванна для ног "Чайное дерево", 50 г</t>
  </si>
  <si>
    <t>Солевая ванна для ног "Лаванда", 50 г</t>
  </si>
  <si>
    <t>Солевая ванна для ног "Китайские травы", 50 г</t>
  </si>
  <si>
    <t>80303/343</t>
  </si>
  <si>
    <t>Лак для ногтей Miss Te Ria, тон 343, 8мл</t>
  </si>
  <si>
    <t>Соль для тела "Морские водоросли", 60 г</t>
  </si>
  <si>
    <t>Соль для тела "Восточный сандал", 60 г</t>
  </si>
  <si>
    <t>Лосьон для тела "Шелковая Роза", 350 гр</t>
  </si>
  <si>
    <t>.Декоративная косметика TianDe-&gt;City Style TianDe-&gt;Карандаш для глаз City StyleTianDe</t>
  </si>
  <si>
    <t>80403/05</t>
  </si>
  <si>
    <t>Карандаш для глаз City Style, №5, сиреневый,5 г.</t>
  </si>
  <si>
    <t>80403/06</t>
  </si>
  <si>
    <t>Карандаш для глаз City Style, №6, голубой,5 г.</t>
  </si>
  <si>
    <t>Цена
дистрибьютора 
грн.</t>
  </si>
  <si>
    <t>Цена
каталога
грн</t>
  </si>
  <si>
    <t>Стоимость
грн</t>
  </si>
  <si>
    <t>Стоимость
балл</t>
  </si>
  <si>
    <t>Кол-во
шт</t>
  </si>
  <si>
    <t>Сумма
грн</t>
  </si>
  <si>
    <t>Сумма
балл</t>
  </si>
  <si>
    <t>Перед заполнением бланка, внимательно изучите инструкцию</t>
  </si>
  <si>
    <t>по оформлению заказов!</t>
  </si>
  <si>
    <t>80904/10</t>
  </si>
  <si>
    <t>Интенсивный крем - уход от морщин, 55 г</t>
  </si>
  <si>
    <t>Кулон  "Здоровье"</t>
  </si>
  <si>
    <t>.Декоративная косметика TianDe-&gt;City Chic TianDe-&gt;Крем пудра City Chic</t>
  </si>
  <si>
    <t>80803/01</t>
  </si>
  <si>
    <t>Крем-пудра, тон 01, 32 мл</t>
  </si>
  <si>
    <t>80803/02</t>
  </si>
  <si>
    <t>Крем-пудра, тон 02, 32 мл</t>
  </si>
  <si>
    <t>.Декоративная косметика TianDe-&gt;City Chic TianDe-&gt;Румяна-Брозатор City Chic</t>
  </si>
  <si>
    <t>80805/01</t>
  </si>
  <si>
    <t>Румяна-Бронзатор, 9 гр, тон 01</t>
  </si>
  <si>
    <t>80805/02</t>
  </si>
  <si>
    <t>Румяна-Бронзатор, 9 гр, тон 02</t>
  </si>
  <si>
    <t>80403/04</t>
  </si>
  <si>
    <t>Карандаш для глаз City Style, №4, зеленый,5 г.</t>
  </si>
  <si>
    <t>81002/066</t>
  </si>
  <si>
    <t>Губная помада, тон 066, 3,8 г</t>
  </si>
  <si>
    <t>81002/166</t>
  </si>
  <si>
    <t>Губная помада, тон 166, 3,8 г</t>
  </si>
  <si>
    <t>81002/294</t>
  </si>
  <si>
    <t>Губная помада, тон 294, 3,8 г</t>
  </si>
  <si>
    <t>81002/297</t>
  </si>
  <si>
    <t>Губная помада, тон 297, 3,8 г</t>
  </si>
  <si>
    <t>81002/440</t>
  </si>
  <si>
    <t>Губная помада, тон 440, 3,8 г</t>
  </si>
  <si>
    <t>81002/S 202</t>
  </si>
  <si>
    <t>Губная помада, тон S 202, 3,8 г</t>
  </si>
  <si>
    <t>81002/S 402</t>
  </si>
  <si>
    <t>Губная помада, тон S 402, 3,8 г</t>
  </si>
  <si>
    <t>.Декоративная косметика TianDe-&gt;Voila TianDe</t>
  </si>
  <si>
    <t>81101/04</t>
  </si>
  <si>
    <t>Блеск для губ "Вуаля",тон 04, 6 мл</t>
  </si>
  <si>
    <t>81101/07</t>
  </si>
  <si>
    <t>Блеск для губ "Вуаля",тон 07, 6 мл</t>
  </si>
  <si>
    <t>81101/114</t>
  </si>
  <si>
    <t>Блеск для губ "Вуаля",тон 114, 6 мл</t>
  </si>
  <si>
    <t>81101/14</t>
  </si>
  <si>
    <t>Блеск для губ "Вуаля",тон 14, 6 мл</t>
  </si>
  <si>
    <t>81101/150</t>
  </si>
  <si>
    <t>Блеск для губ "Вуаля",тон 150, 6 мл</t>
  </si>
  <si>
    <t>81101/155</t>
  </si>
  <si>
    <t>Блеск для губ "Вуаля",тон 155, 6 мл</t>
  </si>
  <si>
    <t>81101/165</t>
  </si>
  <si>
    <t>Блеск для губ "Вуаля",тон 165, 6 мл</t>
  </si>
  <si>
    <t>81101/166</t>
  </si>
  <si>
    <t>Блеск для губ "Вуаля",тон 166, 6 мл</t>
  </si>
  <si>
    <t>81101/173</t>
  </si>
  <si>
    <t>Блеск для губ "Вуаля",тон 173, 6 мл</t>
  </si>
  <si>
    <t>81101/301</t>
  </si>
  <si>
    <t>Блеск для губ "Вуаля",тон 301, 6 мл</t>
  </si>
  <si>
    <t>81101/31</t>
  </si>
  <si>
    <t>Блеск для губ "Вуаля",тон 31, 6 мл</t>
  </si>
  <si>
    <t>81101/85</t>
  </si>
  <si>
    <t>Блеск для губ "Вуаля",тон 85, 6 мл</t>
  </si>
  <si>
    <t>Пилка для ног "Master Quartz" TianDe</t>
  </si>
  <si>
    <t>.Косметические средства TianDe-&gt;Капсульная косметика</t>
  </si>
  <si>
    <t>Восстанавливающая сыворотка в капсулах "Corrective Serum", 36 шт</t>
  </si>
  <si>
    <t>Телефон (мобильный) и e-mail получателя</t>
  </si>
  <si>
    <t>ФИО дистрибьютора</t>
  </si>
  <si>
    <t>Номер контракта дистрибьютора</t>
  </si>
  <si>
    <t>Номер контракта спонсора дистрибьютора</t>
  </si>
  <si>
    <t>ФИО спонсора дистрибьютора</t>
  </si>
  <si>
    <t>ФИО и город получателя</t>
  </si>
  <si>
    <t>80303/322</t>
  </si>
  <si>
    <t>Лак для ногтей Miss Te Ria, тон 322, 8мл</t>
  </si>
  <si>
    <t>80403/01</t>
  </si>
  <si>
    <t>Карандаш для глаз City Style, №1, бледно-розовый</t>
  </si>
  <si>
    <t>80403/02</t>
  </si>
  <si>
    <t>Карандаш для глаз City Style, №2, металлик,18 г.</t>
  </si>
  <si>
    <t>80403/03</t>
  </si>
  <si>
    <t>Карандаш для глаз City Style, №3, коричневый,18 г.</t>
  </si>
  <si>
    <t>.Декоративная косметика TianDe-&gt;ProVisage TianDe</t>
  </si>
  <si>
    <t>Питательная сыворотка для роста ресниц, 5 мл</t>
  </si>
  <si>
    <t>80202/93</t>
  </si>
  <si>
    <t>Губная помада "Lipstick", тон 93, 3,8г</t>
  </si>
  <si>
    <t>Губная помада "Lipstick", тон 55, 3,8г</t>
  </si>
  <si>
    <t>"Кристальная коллагеновая маска для век", 1 шт</t>
  </si>
  <si>
    <t>БАДы TianDe</t>
  </si>
  <si>
    <t>БАД"Комплекс с грецким орехом", 30 таблеток</t>
  </si>
  <si>
    <t>БАД"Таблетки с экстрактом виноградных косточек", 30 таблеток</t>
  </si>
  <si>
    <t>БАД"Цитрокальцевит",60 таблеток</t>
  </si>
  <si>
    <t>Фибропект.Пектиновый кисель антипаразитный "Имбирное яблоко"140 г (10 саше-пакетов по 14 г)</t>
  </si>
  <si>
    <t>Фибропект.Пектиновый кисель универсальный "Лимонный чернослив",150 г (10 саше-пакетов по 15 г)</t>
  </si>
  <si>
    <t>80903/638</t>
  </si>
  <si>
    <t>Лак для ногтей ProVisage, тон 638 "Соул", 15 мл</t>
  </si>
  <si>
    <t>80903/641</t>
  </si>
  <si>
    <t>Лак для ногтей ProVisage, тон 641 "Джаз", 15 мл</t>
  </si>
  <si>
    <t>80903/645</t>
  </si>
  <si>
    <t>Лак для ногтей ProVisage, тон 645 "Фьюжн", 15 мл</t>
  </si>
  <si>
    <t>Интенсивный комплекс для кожи вокруг глаз (маска и фитоэссенция), 100 шт+10 г</t>
  </si>
  <si>
    <t>Брошюра "Маркетинг Победителя", 1 шт.</t>
  </si>
  <si>
    <t>Брошюра "Сокровища виноградной косточки"</t>
  </si>
  <si>
    <t>Аксессуары TianDe</t>
  </si>
  <si>
    <t>Косметический спонж для макияжа, 2 шт 85*135</t>
  </si>
  <si>
    <t>Косметический спонж для умывания, 12 шт 73*148</t>
  </si>
  <si>
    <t>Салфетка для умывания 85*35</t>
  </si>
  <si>
    <t>81002/242</t>
  </si>
  <si>
    <t>Губная помада, тон 242, 3,8 г</t>
  </si>
  <si>
    <t>81002/362</t>
  </si>
  <si>
    <t>Губная помада, тон 362, 3,8 г</t>
  </si>
  <si>
    <t>81002/770</t>
  </si>
  <si>
    <t>Губная помада, тон 770, 3,8 г</t>
  </si>
  <si>
    <t>.Косметические средства TianDe-&gt;Серия "Altai"</t>
  </si>
  <si>
    <t>Массажный гель с желчью "Ортофит", 125 мл</t>
  </si>
  <si>
    <t>Нежный гель для деликатного ухода, 360 мл</t>
  </si>
  <si>
    <t>Фитогель для ног "Славитон", 125 мл</t>
  </si>
  <si>
    <t>Крем – маска «Калла» успокаивающая, 35 г.</t>
  </si>
  <si>
    <t>Крем – маска «Морской эликсир» восстанавливающая, 35 г.</t>
  </si>
  <si>
    <t>Пена для ванн "Сладкие сны", 60 г</t>
  </si>
  <si>
    <t>Соль для тела "Клубничный шейк", 60 г</t>
  </si>
  <si>
    <t>Соль для тела "Лепестки розы", 60 г</t>
  </si>
  <si>
    <t>80202/07</t>
  </si>
  <si>
    <t>80303/331</t>
  </si>
  <si>
    <t>Лак для ногтей Miss Te Ria, тон 331, 8мл</t>
  </si>
  <si>
    <t>Соль для тела "Молочный блюз", 60 г</t>
  </si>
  <si>
    <t>Золотой дракон играющий с жемчужиной</t>
  </si>
  <si>
    <t>Небесный дракон играющий с жемчужиной</t>
  </si>
  <si>
    <t>Солнечный дракон</t>
  </si>
  <si>
    <t>80803/03</t>
  </si>
  <si>
    <t>Крем-пудра, тон 03, 32 мл</t>
  </si>
  <si>
    <t>80914/01</t>
  </si>
  <si>
    <t>80914/04</t>
  </si>
  <si>
    <t>80914/05</t>
  </si>
  <si>
    <t>80914/06</t>
  </si>
  <si>
    <t>80914/07</t>
  </si>
  <si>
    <t>Карандаш для губ и глаз механический, тон 01, 1 шт</t>
  </si>
  <si>
    <t>Карандаш для губ и глаз механический, тон 04, 1 шт</t>
  </si>
  <si>
    <t>Карандаш для губ и глаз механический, тон 05, 1 шт</t>
  </si>
  <si>
    <t>Карандаш для губ и глаз механический, тон 06, 1 шт</t>
  </si>
  <si>
    <t>Карандаш для губ и глаз механический, тон 07, 1 шт</t>
  </si>
  <si>
    <t>Парфюмерная вода "My Angel", 30 мл</t>
  </si>
  <si>
    <t>Парфюмерная вода "Power", 30 мл</t>
  </si>
  <si>
    <t>Губная помада "Lipstick", тон 07, 3,8г</t>
  </si>
  <si>
    <t>80202/26</t>
  </si>
  <si>
    <t>Губная помада "Lipstick", тон 26, 3,8г</t>
  </si>
  <si>
    <t>80112/07</t>
  </si>
  <si>
    <t>80112/08</t>
  </si>
  <si>
    <t>Фруктовый бальзам для губ «Клубника», 3,5г</t>
  </si>
  <si>
    <t>Фруктовый бальзам для губ «Малина», 3,5г</t>
  </si>
  <si>
    <t>.Косметические средства TianDe-&gt;9 Средства для ухода за волосами TianDe-&gt;Серия "Bio Rehab"</t>
  </si>
  <si>
    <t>Маска-активатор роста волос, 250 г.</t>
  </si>
  <si>
    <t>Тоник-активатор роста волос, 50 г.</t>
  </si>
  <si>
    <t>.Косметические средства TianDe-&gt;9 Средства для ухода за волосами TianDe-&gt;Серия "Линчжи"</t>
  </si>
  <si>
    <t>.Косметические средства TianDe-&gt;Маски TianDe-&gt;Маски PRO Comfort</t>
  </si>
  <si>
    <t>Питательная маска для лица и шеи «Маточное молочко и прополис». 35 г</t>
  </si>
  <si>
    <t>Тонизирующая маска с омолаживающим эффектом для лица и шеи «Лотос», 35 г</t>
  </si>
  <si>
    <t>Соль для тела "Бодрящий лимон", 60 г</t>
  </si>
  <si>
    <t>.Косметические средства TianDe-&gt;Серия "Solution"</t>
  </si>
  <si>
    <t>Востанавливающий крем от купероза, 15 г</t>
  </si>
  <si>
    <t>Лосьон для проблемной кожи "Стоп-акне", 7 мл</t>
  </si>
  <si>
    <t>Осветляющий крем для лица, 15 г</t>
  </si>
  <si>
    <t>ВНИМАНИЕ!!! Данный бланк отображает текущее наличие продукции на центральном складе</t>
  </si>
  <si>
    <r>
      <t xml:space="preserve">После заполнения, файл бланка отправить на e-mail
</t>
    </r>
    <r>
      <rPr>
        <b/>
        <sz val="10"/>
        <color indexed="12"/>
        <rFont val="Arial Cyr"/>
        <family val="0"/>
      </rPr>
      <t>spetseffect@mail.ru</t>
    </r>
  </si>
  <si>
    <t>компании tianDe в Украине.  К моменту отгрузки товара, состояние склада может изменится.</t>
  </si>
  <si>
    <t>Сумма</t>
  </si>
  <si>
    <t>---</t>
  </si>
  <si>
    <t>Метод оплаты (выберите из списка)</t>
  </si>
  <si>
    <t>Разглаживающие патчи для век, 1 уп</t>
  </si>
  <si>
    <t>Ваш вариант оплаты</t>
  </si>
  <si>
    <t>Предложить</t>
  </si>
  <si>
    <t>Инструкция по оформлению интернет-заказа</t>
  </si>
  <si>
    <t>Пакет "Грани Совершенства"</t>
  </si>
  <si>
    <t>Пакет "ТианДэ" (ПВД) 38*50 см</t>
  </si>
  <si>
    <t>.Декоративная косметика TianDe-&gt;Fantasy TianDe</t>
  </si>
  <si>
    <t>Набор теней для век "Fantasy", 11 г</t>
  </si>
  <si>
    <t>Парфюмерная вода "Dominance", 50 мл</t>
  </si>
  <si>
    <t>80112/10</t>
  </si>
  <si>
    <t>Фруктовый бальзам для губ «Виноград», 3,5г</t>
  </si>
  <si>
    <t>Пилинг "Виноградный", 120 г</t>
  </si>
  <si>
    <t>Пилинг "Гранатовый", 120 г</t>
  </si>
  <si>
    <t>Пилинг "Яблочный", 120 г</t>
  </si>
  <si>
    <t>Крем для ног согревающий , 50 мл</t>
  </si>
  <si>
    <t>Шампунь-активатор роста волос, 250 г.</t>
  </si>
  <si>
    <t>Восстанавливающая маска для лица и шеи «Минеральный комплекс», 35 г</t>
  </si>
  <si>
    <t>Ревитализирующая маска для лица и шеи «Линчжи», 35 г</t>
  </si>
  <si>
    <t>Увлажняющая маска для лица и шеи "Гиалуроновая кислота", 35 г</t>
  </si>
  <si>
    <t>.Косметические средства TianDe-&gt;Серия "Нежность прикосновения"</t>
  </si>
  <si>
    <t>Набор "Шелковое совершенство"</t>
  </si>
  <si>
    <t>Восстанавливающая маска для волос «КРОКОДИЛ», 500 мл.</t>
  </si>
  <si>
    <t>Питательная маска для волос «АКУЛА», 500 мл.</t>
  </si>
  <si>
    <t>.Косметические средства TianDe-&gt;9 Средства для ухода за волосами TianDe-&gt;Маски для волос TianDe</t>
  </si>
  <si>
    <t>Номера счетов для оплаты</t>
  </si>
  <si>
    <t>"Кристальная коллагеновая маска для лица", 1 шт</t>
  </si>
  <si>
    <t>БАД "Фу-син"</t>
  </si>
  <si>
    <t>БАД "Шоусин"</t>
  </si>
  <si>
    <t>БАД"Таблетки расторопши пятнистой с рибофлавином", 30 таблеток</t>
  </si>
  <si>
    <r>
      <t xml:space="preserve">* </t>
    </r>
    <r>
      <rPr>
        <b/>
        <i/>
        <sz val="14"/>
        <rFont val="Arial Cyr"/>
        <family val="0"/>
      </rPr>
      <t>4</t>
    </r>
  </si>
  <si>
    <r>
      <rPr>
        <b/>
        <i/>
        <sz val="14"/>
        <color indexed="10"/>
        <rFont val="Arial Cyr"/>
        <family val="0"/>
      </rPr>
      <t xml:space="preserve">* </t>
    </r>
    <r>
      <rPr>
        <b/>
        <i/>
        <sz val="14"/>
        <rFont val="Arial Cyr"/>
        <family val="0"/>
      </rPr>
      <t>1</t>
    </r>
  </si>
  <si>
    <r>
      <t xml:space="preserve">* </t>
    </r>
    <r>
      <rPr>
        <b/>
        <i/>
        <sz val="14"/>
        <rFont val="Arial Cyr"/>
        <family val="0"/>
      </rPr>
      <t>2</t>
    </r>
  </si>
  <si>
    <r>
      <t xml:space="preserve">* </t>
    </r>
    <r>
      <rPr>
        <b/>
        <i/>
        <sz val="14"/>
        <rFont val="Arial Cyr"/>
        <family val="0"/>
      </rPr>
      <t>3</t>
    </r>
  </si>
  <si>
    <t>Метод доставки (выберите из списка)</t>
  </si>
  <si>
    <t>ПриватБанк (мгновенная карта)</t>
  </si>
  <si>
    <t>Самовывоз</t>
  </si>
  <si>
    <t>Рейсовые автобусы (маршрутки)</t>
  </si>
  <si>
    <t>Брошюра "Имбирный чай" 1 шт.</t>
  </si>
  <si>
    <t>Каталог продукции TianDe (БАДы) «Красота, Энергия, Долголетие»</t>
  </si>
  <si>
    <t>Парфюмерная вода "Absolute Lady", 30 мл</t>
  </si>
  <si>
    <t>Парфюмерная вода "Crystal Love", 25 мл</t>
  </si>
  <si>
    <t>Крем – маска «Галантус» осветляющая, 35 г.</t>
  </si>
  <si>
    <t>Высокоэффективный увлажняющий крем для лица, 50 г</t>
  </si>
  <si>
    <t>Питательный крем от морщин с матирующим эффектом, 50 г</t>
  </si>
  <si>
    <t>Массажный валик</t>
  </si>
  <si>
    <t>Брошюра "Инновационные технологии и древние традиции тибетской медицины. Серия Tibetan Herbs" Укр.</t>
  </si>
  <si>
    <t>Крем – маска «Алоэ» увлажняющая, 35 г.</t>
  </si>
  <si>
    <t>Крем – маска «Ледниковая вода» освежающая, 35 г.</t>
  </si>
  <si>
    <t>Придающая сияние маска для лица и шеи «Жемчуг», 35 г</t>
  </si>
  <si>
    <t>Косметический спонж для умывания, 2 шт 80*132</t>
  </si>
  <si>
    <t>Пилинг "Оливковый", 120 г</t>
  </si>
  <si>
    <t>Пилинг "Персиковый", 120 г</t>
  </si>
  <si>
    <t>Крем для рук "Сладкий лимон", 80 г</t>
  </si>
  <si>
    <t>Крем для рук "Солнечные оливки", 80 г</t>
  </si>
  <si>
    <t>Омолаживающая маска для лица и шеи «Коэнзим Q-10», 35 г</t>
  </si>
  <si>
    <t>Осветляющая маска для лица и шеи «Витамин С», 35 г</t>
  </si>
  <si>
    <t>Соль для тела "Зелёный чай", 60 г</t>
  </si>
  <si>
    <t>100223/01</t>
  </si>
  <si>
    <t>.Косметические средства TianDe-&gt;Серия "Dolce Vita"</t>
  </si>
  <si>
    <t>Гель для душа "Мандариновый десерт", 200 мл</t>
  </si>
  <si>
    <t>Гель для душа "Утренний кофе", 200 мл</t>
  </si>
  <si>
    <t>Крем-гель для душа "Шоколадная фантазия", 200 мл</t>
  </si>
  <si>
    <t>Крем-гель для душа "Яблочный пай", 200 мл</t>
  </si>
  <si>
    <t>Соль для тела "Королевский жасмин", 60 г</t>
  </si>
  <si>
    <t>Чай зелёный в ассортименте:"Аромат весны"- Те Гуанинь, 8 гр.</t>
  </si>
  <si>
    <t>Чай зелёный в ассортименте:"Золотой Женьшень"- улун с женьшенем, 8 гр.</t>
  </si>
  <si>
    <t>Чай зелёный в ассортименте:"Чистое звучание"- ЛюЧа, 8 гр.</t>
  </si>
  <si>
    <t>Брошюра "Серия Bio Rehab"</t>
  </si>
  <si>
    <t>Косметичка большая</t>
  </si>
  <si>
    <t>Косметичка малая</t>
  </si>
  <si>
    <t>Саквояж - несессер</t>
  </si>
  <si>
    <t>Сумка Универсальная</t>
  </si>
  <si>
    <t>Брошюра "Справочное пособие TianDe" 1 шт.</t>
  </si>
  <si>
    <t>Ежедневная гигиеническая прокладка "Life Energy", 1 шт</t>
  </si>
  <si>
    <t>80112/09</t>
  </si>
  <si>
    <t>Фруктовый бальзам для губ «Персик», 3,5г</t>
  </si>
  <si>
    <t>.Косметические средства TianDe-&gt;Серия "Marine Collagen"</t>
  </si>
  <si>
    <t>Восстанавливающий тоник, 100 мл</t>
  </si>
  <si>
    <t>Омолаживающий дневной крем, 30 г</t>
  </si>
  <si>
    <t>Питательный восстанавливающий ночной крем, 30 г</t>
  </si>
  <si>
    <t>Разглаживающий гель-крем для контура глаз, 15 г</t>
  </si>
  <si>
    <t xml:space="preserve">Соль для тела "Мятная свежесть", 60 г </t>
  </si>
  <si>
    <t>Шампунь от седины, (пробник) 8 мл</t>
  </si>
  <si>
    <r>
      <t xml:space="preserve">Наличными
</t>
    </r>
    <r>
      <rPr>
        <sz val="9"/>
        <rFont val="Arial Cyr"/>
        <family val="0"/>
      </rPr>
      <t>при встрече с представителем</t>
    </r>
  </si>
  <si>
    <t>Стартовый набор дистрибьютора с картой</t>
  </si>
  <si>
    <t>Чайный напиток "Имбирный чай", 1 шт. 18 гр.</t>
  </si>
  <si>
    <t>При покупке набора из серии «203040…»: глубоко очищающий лосьон для лица, 100 г (12027) + крем-пенка для умывания «Олива», 100 г (12024) + легкий энергетический крем, 50 г (12028) + крем ночной восстанавливающий, 50 г (12019) – природный дезодорант Natural Veil, 60 г (30101) в подарок!</t>
  </si>
  <si>
    <t>Набор
№10</t>
  </si>
  <si>
    <t>Набор
№11</t>
  </si>
  <si>
    <t>При покупке крема антицеллюлитного с экстрактом тахуа, 100 г (32505) – пластырь трансдермальный антицеллюлитный, 1 упаковка (32503) в подарок!</t>
  </si>
  <si>
    <t xml:space="preserve">Набор
№1 </t>
  </si>
  <si>
    <t>Набор
№2</t>
  </si>
  <si>
    <t>Набор
№3</t>
  </si>
  <si>
    <t>Набор
№4</t>
  </si>
  <si>
    <t>Набор
№5</t>
  </si>
  <si>
    <t>Набор
№6</t>
  </si>
  <si>
    <t>Набор
№7</t>
  </si>
  <si>
    <t>Набор
№8</t>
  </si>
  <si>
    <t>Набор
№9</t>
  </si>
  <si>
    <t>Набор
№12</t>
  </si>
  <si>
    <t>При покупке одной из БАД: «Пьяолян» (113007), «Фу-син» (113008), «Шоусин» (113009) – фитопатч для тела косметический «Янканг», 1 упаковка (30103) или «Вутонг», 1 упаковка (30104) в подарок!</t>
  </si>
  <si>
    <t>Набор
№13</t>
  </si>
  <si>
    <t>Набор
№14</t>
  </si>
  <si>
    <t>При покупке набора из серии Zhenfei perfect: экспресс-пилинг, 90 г (12801) + нежное молочко для умывания, 90 г (12802) + омолаживающая энергетическая эмульсия, 45 мл (12805) – подтягивающий крем-гель для кожи вокруг глаз, 30 г (12807) или крем-гель для глаз от морщин, 30 г (12806) в подарок!</t>
  </si>
  <si>
    <t>При покупке набора из серии Collagen Active: крем-гель для умывания, 100 г (12701) + интенсивный лифтинг-крем, 50 г (12703) + лифтинг-
крем для контура глаз, 15 г (12704) + нежный увлажняющий тоник, 150 г (12712) – моделирующий гель для овала лица, 150 г (12707) или 
укрепляющая и подтягивающая эмульсия для лица и шеи, 100 г (12705) в подарок!</t>
  </si>
  <si>
    <t>Набор
№15</t>
  </si>
  <si>
    <t>При покупке любого крем-геля для душа - «Алоэ», 350 г (32601) или «Солнечные оливки», 350 г (32602) и лосьона для тела «Шелковая роза», 350 г (32603) или крем-молочка для тела «Солнечные оливки», 350 г (32604) – одна любая соль для тела из серии Hainan Tao (32606-32616) в подарок!</t>
  </si>
  <si>
    <t>Набор
№16</t>
  </si>
  <si>
    <t>При покупке пяти упаковок детоксикационного пластыря для ног (41314) серии Master Herb – один пакетик пектинового киселя антипаразитного «Имбирное яблоко», 14 г (113006/1) или пектинового киселя универсального «Лимонный чернослив», 14 г (113005/1) в подарок!</t>
  </si>
  <si>
    <t>Набор
№17</t>
  </si>
  <si>
    <r>
      <rPr>
        <b/>
        <sz val="11"/>
        <color indexed="13"/>
        <rFont val="Arial Cyr"/>
        <family val="0"/>
      </rPr>
      <t>ВНИМАНИЕ! Акция действует с 1-го по 30-е июня 2012 г.</t>
    </r>
    <r>
      <rPr>
        <b/>
        <sz val="11"/>
        <rFont val="Arial Cyr"/>
        <family val="0"/>
      </rPr>
      <t xml:space="preserve">
При покупке одного любого средства из серии Marine Collagen (13501-13504) – увлажняющая маска с протеинами шелка, 38 г (12023) в подарок!</t>
    </r>
  </si>
  <si>
    <t>Соль для тела "Горная лаванда", 60 г</t>
  </si>
  <si>
    <t>Диски для снятия лака, 32 шт</t>
  </si>
  <si>
    <t>БАД "С дудником китайским и красной щеткой для женщин"</t>
  </si>
  <si>
    <t>БАД "С дудником китайским и лабазником для женщин"</t>
  </si>
  <si>
    <t>БАДы TianDe-&gt;Бады Барнаул</t>
  </si>
  <si>
    <t>карта                Шарун Вадим Сергеевич</t>
  </si>
  <si>
    <t>PRIVAT</t>
  </si>
  <si>
    <t>Bank</t>
  </si>
  <si>
    <t>Скидка (для представительств - в дог. порядке), %</t>
  </si>
  <si>
    <t>* - Заполнение обязательно</t>
  </si>
  <si>
    <r>
      <rPr>
        <sz val="8"/>
        <rFont val="Arial"/>
        <family val="2"/>
      </rPr>
      <t xml:space="preserve">мгновенная     </t>
    </r>
    <r>
      <rPr>
        <b/>
        <sz val="8"/>
        <rFont val="Arial"/>
        <family val="2"/>
      </rPr>
      <t xml:space="preserve"> </t>
    </r>
    <r>
      <rPr>
        <b/>
        <sz val="11"/>
        <rFont val="Arial"/>
        <family val="2"/>
      </rPr>
      <t>4405 8858 2309 6422</t>
    </r>
  </si>
  <si>
    <t>Наличными</t>
  </si>
  <si>
    <t>Бизнес-набор</t>
  </si>
  <si>
    <t>Бланк "Заказ дистрибьютора", комплект из 5 шт.</t>
  </si>
  <si>
    <t>Брошюра "Глинтвейн"</t>
  </si>
  <si>
    <t>Брошюра "Зеленый чай"</t>
  </si>
  <si>
    <t>Брошюра "Морской коллаген"</t>
  </si>
  <si>
    <t>Брошюра "Новый маркетинг-план 2012"</t>
  </si>
  <si>
    <t>Брошюра "Нони: натуральное здоровье"</t>
  </si>
  <si>
    <t>Брошюра "Программа "Женское здоровье"</t>
  </si>
  <si>
    <t>Брошюра "Программа "Мужское здоровье"</t>
  </si>
  <si>
    <t>Брошюра "Серия "Solution"</t>
  </si>
  <si>
    <t>Брошюра "Серия Vitamin С", 1 шт.</t>
  </si>
  <si>
    <t>100638/02</t>
  </si>
  <si>
    <t>100614/01</t>
  </si>
  <si>
    <t>Журнал TianDe №4</t>
  </si>
  <si>
    <t>Журнал TianDe №3</t>
  </si>
  <si>
    <t>Календарь квартальный (2013 год)</t>
  </si>
  <si>
    <t>Календарь настенный А2 Календарь "Карта желаний" (2013 год)</t>
  </si>
  <si>
    <t>100126/01</t>
  </si>
  <si>
    <t>Каталог "Весенняя премьера", весна 2013 (Украина)</t>
  </si>
  <si>
    <t>100125/01</t>
  </si>
  <si>
    <t>Каталог зима 2012-2013 "Волшебный мир подарков" (Украина)</t>
  </si>
  <si>
    <t>Новогодняя открытка"ТианДэ"</t>
  </si>
  <si>
    <t>Открытка для поздравления "8 марта"</t>
  </si>
  <si>
    <t>100642/01</t>
  </si>
  <si>
    <t>100642/02</t>
  </si>
  <si>
    <t>Пакет "ТианДэ" (ПВД), 25*35 см.</t>
  </si>
  <si>
    <t>Пакет бумажный "Счастливым быть легко!"</t>
  </si>
  <si>
    <t>Пакет бумажный TianDe</t>
  </si>
  <si>
    <t>Папка для пакета дистрибьютера "ТианДэ" (бумажная) - 1 шт.</t>
  </si>
  <si>
    <t>Подводка для глаз, 6 мл</t>
  </si>
  <si>
    <t>80115/01</t>
  </si>
  <si>
    <t>80115/02</t>
  </si>
  <si>
    <t>80115/03</t>
  </si>
  <si>
    <t>80115/04</t>
  </si>
  <si>
    <t>80115/05</t>
  </si>
  <si>
    <t>80115/06</t>
  </si>
  <si>
    <t>80115/07</t>
  </si>
  <si>
    <t>80115/08</t>
  </si>
  <si>
    <t>80115/09</t>
  </si>
  <si>
    <t>80115/10</t>
  </si>
  <si>
    <t>80115/11</t>
  </si>
  <si>
    <t>80115/12</t>
  </si>
  <si>
    <t>80115/13</t>
  </si>
  <si>
    <t>80115/14</t>
  </si>
  <si>
    <t>80115/15</t>
  </si>
  <si>
    <t>80115/16</t>
  </si>
  <si>
    <t>80115/17</t>
  </si>
  <si>
    <t>.Декоративная косметика TianDe-&gt;Allure TianDe</t>
  </si>
  <si>
    <t>Губная помада "Allure", тон 01, 3,8 г</t>
  </si>
  <si>
    <t>Губная помада "Allure", тон 02, 3,8 г</t>
  </si>
  <si>
    <t>Губная помада "Allure", тон 03, 3,8 г</t>
  </si>
  <si>
    <t>Губная помада "Allure", тон 04, 3,8 г</t>
  </si>
  <si>
    <t>Губная помада "Allure", тон 05, 3,8 г</t>
  </si>
  <si>
    <t>Губная помада "Allure", тон 06, 3,8 г</t>
  </si>
  <si>
    <t>Губная помада "Allure", тон 07, 3,8 г</t>
  </si>
  <si>
    <t>Губная помада "Allure", тон 08, 3,8 г</t>
  </si>
  <si>
    <t>Губная помада "Allure", тон 09, 3,8 г</t>
  </si>
  <si>
    <t>Губная помада "Allure", тон 10, 3,8 г</t>
  </si>
  <si>
    <t>Губная помада "Allure", тон 11, 3,8 г</t>
  </si>
  <si>
    <t>Губная помада "Allure", тон 12, 3,8 г</t>
  </si>
  <si>
    <t>Губная помада "Allure", тон 13, 3,8 г</t>
  </si>
  <si>
    <t>Губная помада "Allure", тон 14, 3,8 г</t>
  </si>
  <si>
    <t>Губная помада "Allure", тон 15, 3,8 г</t>
  </si>
  <si>
    <t>Губная помада "Allure", тон 16, 3,8 г</t>
  </si>
  <si>
    <t>Губная помада "Allure", тон 17, 3,8 г</t>
  </si>
  <si>
    <t>80903/306</t>
  </si>
  <si>
    <t>Лак для ногтей ProVisage, тон 306 "Пасодобль", 15 мл</t>
  </si>
  <si>
    <t>80903/349</t>
  </si>
  <si>
    <t>80903/350</t>
  </si>
  <si>
    <t>Лак для ногтей ProVisage, тон 349 "Баллада", 15 мл</t>
  </si>
  <si>
    <t>Лак для ногтей ProVisage, тон 350 "Румба", 15 мл</t>
  </si>
  <si>
    <t>80903/356</t>
  </si>
  <si>
    <t>80903/357</t>
  </si>
  <si>
    <t>Лак для ногтей ProVisage, тон 356 "Балет", 15 мл</t>
  </si>
  <si>
    <t>Лак для ногтей ProVisage, тон 357 "Джайв", 15 мл</t>
  </si>
  <si>
    <t>80112/11</t>
  </si>
  <si>
    <t>80112/06</t>
  </si>
  <si>
    <t>Фруктовый бальзам для губ «Ананас», 3,5г</t>
  </si>
  <si>
    <t>Фруктовый бальзам для губ «Апельсин», 3,5г</t>
  </si>
  <si>
    <t>Пилинг для лица на основе плаценты, 80 г</t>
  </si>
  <si>
    <t>Восстанавливающая несмываемая сыворотка "Питание и укрепление ослабленных волос", 15 шт</t>
  </si>
  <si>
    <t>Восстанавливающая сыворотка для кожи вокруг глаз в капсулах , 36 шт</t>
  </si>
  <si>
    <t>.Косметические средства TianDe-&gt;Массажное масло TianDe</t>
  </si>
  <si>
    <t>Масло массажное "Секрет благодатных вершин", 10 мл.</t>
  </si>
  <si>
    <t>Масло массажное "Секрет покоев императора", 10 мл.</t>
  </si>
  <si>
    <t>Охлаждающий бальзам для ног с дезодорирующим эффектом 75 мл</t>
  </si>
  <si>
    <t>Соляной гаммаж с экстрактом имбиря.</t>
  </si>
  <si>
    <t>.Косметические средства TianDe-&gt;Серия "Skin Triump"</t>
  </si>
  <si>
    <t>Маска для лица и шеи "Активный кислород" 1 уп.(10 шт.)</t>
  </si>
  <si>
    <t>Маска для лица и шеи "Виноградная косточка" 1 уп.(10 шт.)</t>
  </si>
  <si>
    <t>.Косметические средства TianDe-&gt;Серия "Vitamin C"</t>
  </si>
  <si>
    <t>Восстанавливающий крем, 50 г</t>
  </si>
  <si>
    <t>Лёгкий увлажняющий крем, 50 г</t>
  </si>
  <si>
    <t>Освежающий тоник, 100 мл</t>
  </si>
  <si>
    <t>Очищающее молочко, 100 г</t>
  </si>
  <si>
    <t>Пилинг-гель для лица (активный), 3 г</t>
  </si>
  <si>
    <t>Увлажняющий крем с протеинами шелка , 3 г</t>
  </si>
  <si>
    <t>Фитопатч для тела косметический "Донфенг"</t>
  </si>
  <si>
    <t>Фитопатч для тела косметический "Тегао"</t>
  </si>
  <si>
    <t>Фитопатч для тела косметический "Чжуйфэн"</t>
  </si>
  <si>
    <t>Фитопатч для тела косметический "Яошень", 2 шт.</t>
  </si>
  <si>
    <r>
      <rPr>
        <b/>
        <i/>
        <sz val="14"/>
        <color indexed="10"/>
        <rFont val="Arial Cyr"/>
        <family val="0"/>
      </rPr>
      <t>акции будут добавлены 01.06.2013</t>
    </r>
    <r>
      <rPr>
        <b/>
        <sz val="14"/>
        <rFont val="Arial Cyr"/>
        <family val="0"/>
      </rPr>
      <t xml:space="preserve">
Акции (действуют с -- до --)
</t>
    </r>
    <r>
      <rPr>
        <b/>
        <i/>
        <sz val="11"/>
        <rFont val="Arial Cyr"/>
        <family val="0"/>
      </rPr>
      <t>содержимое наборов может меняться</t>
    </r>
  </si>
  <si>
    <t>БАД "С дудником китайским и шалфеем для женщин"</t>
  </si>
  <si>
    <t>БАД Фиточай "C кипреем и левзеей для мужчин"</t>
  </si>
  <si>
    <t>БАД Фиточай "C кипреем и мелисой для мужчин"</t>
  </si>
  <si>
    <t>БАД Фиточай "C кипреем и сабельником для мужчин"</t>
  </si>
  <si>
    <t>БАД Фиточай "Для печени с расторопшей"</t>
  </si>
  <si>
    <t>БАД Фиточай "Для сосудов с клевером"</t>
  </si>
  <si>
    <t>БАД Фиточай "Желудочный с алтеем"</t>
  </si>
  <si>
    <t>БАД Фиточай "Очищающий с девясилом"</t>
  </si>
  <si>
    <t>БАД Фиточай "Почечный с ортосифоном"</t>
  </si>
  <si>
    <t>БАД Фиточай "Тибетский сбор"</t>
  </si>
  <si>
    <t>Набор чаев подарочный</t>
  </si>
  <si>
    <t>Смесь для глинтвейна "Эликсир любви"</t>
  </si>
  <si>
    <t>Смесь для глинтвейна "Эликсир"</t>
  </si>
  <si>
    <t>БАД "Плоды кассии александрийской" (Китайские кофейные бобы), 10 г</t>
  </si>
  <si>
    <t>Фруктовый чай  "Нони", 1 упак. 15 шт. по 2 гр.</t>
  </si>
  <si>
    <t>Крем для контура глаз, 25 г</t>
  </si>
  <si>
    <t>Брошюра "Мезороллер"</t>
  </si>
  <si>
    <t>.Косметические средства TianDe-&gt;8 Прокладки TianDe-&gt;Прокладки "Life Energy"</t>
  </si>
  <si>
    <t>Поездом (при наличии прямого рейса из г. Винница - без пересадок)</t>
  </si>
  <si>
    <t>Курьерская служа доставки "Ночной экспресс"</t>
  </si>
  <si>
    <t>Курьерская служа доставки "Автолюкс"</t>
  </si>
  <si>
    <t>Курьерская служа доставки "Новая почта"</t>
  </si>
  <si>
    <t>Курьерская служа доставки "Мост Экспресс"</t>
  </si>
  <si>
    <t>Без указания номера контракта и ФИО дистрибьютора (пункты 5 и 6), дистрибьюторская скидка предоставлена не будет.
Без указания номера контракта спонсора и ФИО спонсора (пункты 7 и 8), стоимость в баллах засчитываться не будет.</t>
  </si>
  <si>
    <t>24.05</t>
  </si>
  <si>
    <t>При покупке одного продукта из серии Master Herb (11319, 11320, 11322, 11323) – очищающая маска для лица от угрей и рубцов, 35 г (11307), в подарок!</t>
  </si>
  <si>
    <t>При покупке двух очищающих пластырей «Бамбуковый уголь» (11325) – очищающий пластырь «Чистые поры», 1 шт. (11317), в подарок!</t>
  </si>
  <si>
    <t>Лосьон противоспалительный, 60 мл.</t>
  </si>
  <si>
    <t>Фитокорректор (Активный лосьон локального действия), 10 мл.</t>
  </si>
  <si>
    <t>При покупке осветляющего крема для лица, 15 г (13202), серии Solution – любой пилинг TianDe (30201, 30203-30209) в подарок!</t>
  </si>
  <si>
    <t>При покупке лосьона для проблемной кожи «Стоп-акне», 7 мл (13203), серии Solution – любой гель для умывания TianDe, 150 г (10201-10203), в подарок!</t>
  </si>
  <si>
    <t>При покупке набора: бальзам для волос «Золотой имбирь», 300 мл (21309) + шампунь для всех типов волос «Золотой имбирь», 300 мл (21308), – любой аквамусс (30107-30109) в подарок!</t>
  </si>
  <si>
    <t>При покупке одной упаковки масок для лица и шеи «Активный кислород» (10 шт.) (54101) или «Виноградная косточка» (10 шт.) (54102), – любой гель или крем-гель для душа из серии Dolce Vita (33701-33704) в подарок!</t>
  </si>
  <si>
    <t>При покупке набора: пилинг для лица, 75 г (12107) + молочко для умывания от морщин, 100 г (12108) + лосьон для лица многофункциональный, 120 мл (12109), из серии «Тибетские травы» – высокоэффективный увлажняющий крем для лица, 50 г (12111), или питательный крем от морщин с матирующим эффектом, 50 г (12110), из этой же серии в подарок!</t>
  </si>
  <si>
    <t>Пилинг для лица,75 г</t>
  </si>
  <si>
    <t>Лосьон для лица многофункциональный, 120 мл</t>
  </si>
  <si>
    <t>При покупке четырех средств из серии «Витамин С»: очищающее молочко, 100 г (13801) + освежающий тоник, 100 мл (13802) + легкий увлажняющий крем, 50 г (13803) + крем для контура глаз, 25 г (13805), – губная помада Allure, 3,8 г, тона 6-7, 10-17 (80115) в подарок!</t>
  </si>
  <si>
    <t>При покупке набора из шести ванн для ног серии Talasso, каждых по две (42301-42303), – крем для ног согревающий , 50 мл (40108), в подарок!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</si>
</sst>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#,##0.00\ [$грн.-422]"/>
    <numFmt numFmtId="187" formatCode="#,##0.00\ [$UAH]"/>
    <numFmt numFmtId="188" formatCode="#,##0.00\ [$RUB]"/>
    <numFmt numFmtId="189" formatCode="#,##0.00\ [$USD]"/>
    <numFmt numFmtId="190" formatCode="#,##0.00\ [$RUR]"/>
    <numFmt numFmtId="191" formatCode="#,##0.00&quot;₴&quot;"/>
  </numFmts>
  <fonts count="79">
    <font>
      <sz val="10"/>
      <name val="Arial Cyr"/>
      <family val="0"/>
    </font>
    <font>
      <i/>
      <sz val="10"/>
      <color indexed="12"/>
      <name val="Arial Cyr"/>
      <family val="0"/>
    </font>
    <font>
      <sz val="10"/>
      <color indexed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0"/>
      <color indexed="57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sz val="14"/>
      <color indexed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8"/>
      <name val="Arial"/>
      <family val="2"/>
    </font>
    <font>
      <b/>
      <i/>
      <sz val="14"/>
      <name val="Arial Cyr"/>
      <family val="0"/>
    </font>
    <font>
      <b/>
      <i/>
      <sz val="14"/>
      <color indexed="17"/>
      <name val="Arial Cyr"/>
      <family val="0"/>
    </font>
    <font>
      <sz val="9"/>
      <name val="Arial Cyr"/>
      <family val="0"/>
    </font>
    <font>
      <b/>
      <i/>
      <sz val="11"/>
      <color indexed="12"/>
      <name val="Arial Cyr"/>
      <family val="0"/>
    </font>
    <font>
      <b/>
      <sz val="11"/>
      <color indexed="13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9"/>
      <color indexed="9"/>
      <name val="Arial Cyr"/>
      <family val="0"/>
    </font>
    <font>
      <sz val="8"/>
      <color indexed="9"/>
      <name val="Arial Cyr"/>
      <family val="0"/>
    </font>
    <font>
      <sz val="10"/>
      <color indexed="9"/>
      <name val="Arial"/>
      <family val="2"/>
    </font>
    <font>
      <sz val="8"/>
      <color indexed="51"/>
      <name val="Arial Cyr"/>
      <family val="0"/>
    </font>
    <font>
      <sz val="12"/>
      <color indexed="9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9"/>
      <color theme="0"/>
      <name val="Arial Cyr"/>
      <family val="0"/>
    </font>
    <font>
      <sz val="8"/>
      <color theme="0"/>
      <name val="Arial Cyr"/>
      <family val="0"/>
    </font>
    <font>
      <sz val="10"/>
      <color theme="0"/>
      <name val="Arial"/>
      <family val="2"/>
    </font>
    <font>
      <sz val="8"/>
      <color rgb="FFFFC000"/>
      <name val="Arial Cyr"/>
      <family val="0"/>
    </font>
    <font>
      <b/>
      <i/>
      <sz val="11"/>
      <color rgb="FF0000FF"/>
      <name val="Arial Cyr"/>
      <family val="0"/>
    </font>
    <font>
      <sz val="12"/>
      <color theme="0"/>
      <name val="Arial Cyr"/>
      <family val="0"/>
    </font>
    <font>
      <b/>
      <i/>
      <sz val="10"/>
      <color rgb="FFFF0000"/>
      <name val="Arial Cyr"/>
      <family val="0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6CFDE"/>
        <bgColor indexed="64"/>
      </patternFill>
    </fill>
    <fill>
      <patternFill patternType="solid">
        <fgColor rgb="FF7DFF7D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</border>
    <border>
      <left>
        <color indexed="63"/>
      </left>
      <right style="thin">
        <color rgb="FF800000"/>
      </right>
      <top style="thin">
        <color rgb="FF800000"/>
      </top>
      <bottom style="thin">
        <color rgb="FF800000"/>
      </bottom>
    </border>
    <border>
      <left style="medium">
        <color rgb="FF800000"/>
      </left>
      <right style="medium">
        <color rgb="FF800000"/>
      </right>
      <top style="thin">
        <color rgb="FF800000"/>
      </top>
      <bottom style="thin">
        <color rgb="FF800000"/>
      </bottom>
    </border>
    <border>
      <left style="double"/>
      <right style="double"/>
      <top style="double"/>
      <bottom>
        <color indexed="63"/>
      </bottom>
    </border>
    <border>
      <left style="thin">
        <color rgb="FF800000"/>
      </left>
      <right>
        <color indexed="63"/>
      </right>
      <top style="thin">
        <color rgb="FF800000"/>
      </top>
      <bottom style="thin">
        <color rgb="FF800000"/>
      </bottom>
    </border>
    <border>
      <left style="medium">
        <color rgb="FF800000"/>
      </left>
      <right style="medium">
        <color rgb="FF800000"/>
      </right>
      <top style="medium">
        <color rgb="FF800000"/>
      </top>
      <bottom style="thin">
        <color rgb="FF80000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800000"/>
      </left>
      <right style="thin">
        <color rgb="FF800000"/>
      </right>
      <top style="thin">
        <color rgb="FF800000"/>
      </top>
      <bottom>
        <color indexed="63"/>
      </bottom>
    </border>
    <border>
      <left>
        <color indexed="63"/>
      </left>
      <right style="thin">
        <color rgb="FF800000"/>
      </right>
      <top style="thin">
        <color rgb="FF800000"/>
      </top>
      <bottom>
        <color indexed="63"/>
      </bottom>
    </border>
    <border>
      <left style="medium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rgb="FF800000"/>
      </left>
      <right>
        <color indexed="63"/>
      </right>
      <top style="thin">
        <color rgb="FF800000"/>
      </top>
      <bottom>
        <color indexed="63"/>
      </bottom>
    </border>
    <border>
      <left style="medium">
        <color rgb="FF800000"/>
      </left>
      <right style="medium">
        <color rgb="FF800000"/>
      </right>
      <top>
        <color indexed="63"/>
      </top>
      <bottom style="medium">
        <color rgb="FF800000"/>
      </bottom>
    </border>
    <border>
      <left style="medium">
        <color rgb="FF800000"/>
      </left>
      <right style="thin">
        <color rgb="FF800000"/>
      </right>
      <top style="medium">
        <color rgb="FF800000"/>
      </top>
      <bottom style="thin">
        <color rgb="FF800000"/>
      </bottom>
    </border>
    <border>
      <left style="thin">
        <color rgb="FF800000"/>
      </left>
      <right style="medium">
        <color rgb="FF800000"/>
      </right>
      <top style="thin">
        <color rgb="FF800000"/>
      </top>
      <bottom style="thin">
        <color rgb="FF800000"/>
      </bottom>
    </border>
    <border>
      <left style="thin">
        <color rgb="FF800000"/>
      </left>
      <right style="thin">
        <color rgb="FF800000"/>
      </right>
      <top style="thin">
        <color rgb="FF800000"/>
      </top>
      <bottom style="medium">
        <color rgb="FF800000"/>
      </bottom>
    </border>
    <border>
      <left style="thin">
        <color rgb="FF800000"/>
      </left>
      <right style="medium">
        <color rgb="FF800000"/>
      </right>
      <top style="thin">
        <color rgb="FF800000"/>
      </top>
      <bottom style="medium">
        <color rgb="FF800000"/>
      </bottom>
    </border>
    <border>
      <left>
        <color indexed="63"/>
      </left>
      <right style="thin">
        <color rgb="FF800000"/>
      </right>
      <top style="thin">
        <color rgb="FF800000"/>
      </top>
      <bottom style="medium">
        <color rgb="FF800000"/>
      </bottom>
    </border>
    <border>
      <left style="thin">
        <color rgb="FF800000"/>
      </left>
      <right style="medium">
        <color rgb="FF800000"/>
      </right>
      <top style="thin">
        <color rgb="FF800000"/>
      </top>
      <bottom>
        <color indexed="63"/>
      </bottom>
    </border>
    <border>
      <left style="medium">
        <color rgb="FF800000"/>
      </left>
      <right style="thin">
        <color rgb="FF800000"/>
      </right>
      <top>
        <color indexed="63"/>
      </top>
      <bottom style="thin">
        <color rgb="FF800000"/>
      </bottom>
    </border>
    <border>
      <left style="thin">
        <color rgb="FF800000"/>
      </left>
      <right>
        <color indexed="63"/>
      </right>
      <top style="thin">
        <color rgb="FF800000"/>
      </top>
      <bottom style="medium">
        <color rgb="FF800000"/>
      </bottom>
    </border>
    <border>
      <left style="medium">
        <color rgb="FF800000"/>
      </left>
      <right style="medium">
        <color rgb="FF800000"/>
      </right>
      <top style="thin">
        <color rgb="FF800000"/>
      </top>
      <bottom style="medium">
        <color rgb="FF800000"/>
      </bottom>
    </border>
    <border>
      <left style="thin">
        <color rgb="FF800000"/>
      </left>
      <right style="thin">
        <color rgb="FF80000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rgb="FF8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 style="double"/>
    </border>
    <border>
      <left style="double"/>
      <right style="double"/>
      <top>
        <color indexed="63"/>
      </top>
      <bottom style="double"/>
    </border>
    <border>
      <left style="medium">
        <color indexed="60"/>
      </left>
      <right style="medium">
        <color indexed="60"/>
      </right>
      <top style="thin">
        <color indexed="60"/>
      </top>
      <bottom>
        <color indexed="63"/>
      </bottom>
    </border>
    <border>
      <left style="medium">
        <color rgb="FF800000"/>
      </left>
      <right style="medium">
        <color rgb="FF800000"/>
      </right>
      <top style="medium">
        <color rgb="FF80000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rgb="FF800000"/>
      </left>
      <right style="thin">
        <color rgb="FF800000"/>
      </right>
      <top style="thin">
        <color rgb="FF800000"/>
      </top>
      <bottom style="thin">
        <color rgb="FF800000"/>
      </bottom>
    </border>
    <border>
      <left style="medium">
        <color rgb="FF800000"/>
      </left>
      <right style="thin">
        <color rgb="FF800000"/>
      </right>
      <top style="thin">
        <color rgb="FF800000"/>
      </top>
      <bottom style="medium">
        <color rgb="FF800000"/>
      </bottom>
    </border>
    <border>
      <left style="medium">
        <color rgb="FF800000"/>
      </left>
      <right style="thin">
        <color rgb="FF800000"/>
      </right>
      <top style="thin">
        <color rgb="FF800000"/>
      </top>
      <bottom>
        <color indexed="63"/>
      </bottom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</border>
    <border>
      <left style="thin">
        <color rgb="FF800000"/>
      </left>
      <right style="medium">
        <color rgb="FF800000"/>
      </right>
      <top style="medium">
        <color rgb="FF800000"/>
      </top>
      <bottom style="thin">
        <color rgb="FF80000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8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0000"/>
      </bottom>
    </border>
    <border>
      <left style="medium">
        <color rgb="FF800000"/>
      </left>
      <right>
        <color indexed="63"/>
      </right>
      <top style="medium">
        <color rgb="FF800000"/>
      </top>
      <bottom style="medium">
        <color rgb="FF800000"/>
      </bottom>
    </border>
    <border>
      <left>
        <color indexed="63"/>
      </left>
      <right>
        <color indexed="63"/>
      </right>
      <top style="medium">
        <color rgb="FF800000"/>
      </top>
      <bottom style="medium">
        <color rgb="FF800000"/>
      </bottom>
    </border>
    <border>
      <left>
        <color indexed="63"/>
      </left>
      <right style="medium">
        <color rgb="FF800000"/>
      </right>
      <top style="medium">
        <color rgb="FF800000"/>
      </top>
      <bottom style="medium">
        <color rgb="FF800000"/>
      </bottom>
    </border>
    <border>
      <left style="thin">
        <color rgb="FF800000"/>
      </left>
      <right style="thin">
        <color rgb="FF800000"/>
      </right>
      <top>
        <color indexed="63"/>
      </top>
      <bottom style="thin">
        <color rgb="FF800000"/>
      </bottom>
    </border>
    <border>
      <left style="thin">
        <color rgb="FF800000"/>
      </left>
      <right style="medium">
        <color rgb="FF800000"/>
      </right>
      <top>
        <color indexed="63"/>
      </top>
      <bottom style="thin">
        <color rgb="FF8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800000"/>
      </left>
      <right style="medium">
        <color rgb="FF800000"/>
      </right>
      <top>
        <color indexed="63"/>
      </top>
      <bottom>
        <color indexed="63"/>
      </bottom>
    </border>
    <border>
      <left style="medium">
        <color rgb="FF800000"/>
      </left>
      <right style="medium">
        <color rgb="FF800000"/>
      </right>
      <top>
        <color indexed="63"/>
      </top>
      <bottom style="thin">
        <color rgb="FF800000"/>
      </bottom>
    </border>
    <border>
      <left>
        <color indexed="63"/>
      </left>
      <right style="thin">
        <color rgb="FF800000"/>
      </right>
      <top>
        <color indexed="63"/>
      </top>
      <bottom style="thin">
        <color rgb="FF800000"/>
      </bottom>
    </border>
    <border>
      <left style="medium">
        <color rgb="FF800000"/>
      </left>
      <right style="medium">
        <color rgb="FF800000"/>
      </right>
      <top style="thin">
        <color rgb="FF800000"/>
      </top>
      <bottom>
        <color indexed="63"/>
      </bottom>
    </border>
    <border>
      <left style="thin">
        <color rgb="FF800000"/>
      </left>
      <right>
        <color indexed="63"/>
      </right>
      <top style="medium">
        <color rgb="FF800000"/>
      </top>
      <bottom style="thin">
        <color rgb="FF800000"/>
      </bottom>
    </border>
    <border>
      <left>
        <color indexed="63"/>
      </left>
      <right>
        <color indexed="63"/>
      </right>
      <top style="medium">
        <color rgb="FF800000"/>
      </top>
      <bottom style="thin">
        <color rgb="FF800000"/>
      </bottom>
    </border>
    <border>
      <left>
        <color indexed="63"/>
      </left>
      <right style="medium">
        <color rgb="FF800000"/>
      </right>
      <top style="medium">
        <color rgb="FF800000"/>
      </top>
      <bottom style="thin">
        <color rgb="FF8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5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2" applyNumberFormat="0" applyAlignment="0" applyProtection="0"/>
    <xf numFmtId="0" fontId="61" fillId="24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3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5" borderId="7" applyNumberFormat="0" applyAlignment="0" applyProtection="0"/>
    <xf numFmtId="0" fontId="7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9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3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0" borderId="10" xfId="0" applyFill="1" applyBorder="1" applyAlignment="1" applyProtection="1">
      <alignment/>
      <protection hidden="1"/>
    </xf>
    <xf numFmtId="0" fontId="0" fillId="3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0" fillId="31" borderId="11" xfId="0" applyNumberFormat="1" applyFill="1" applyBorder="1" applyAlignment="1" applyProtection="1">
      <alignment/>
      <protection hidden="1"/>
    </xf>
    <xf numFmtId="4" fontId="0" fillId="32" borderId="11" xfId="0" applyNumberForma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4" fontId="0" fillId="32" borderId="12" xfId="0" applyNumberFormat="1" applyFill="1" applyBorder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0" fontId="1" fillId="32" borderId="11" xfId="0" applyFont="1" applyFill="1" applyBorder="1" applyAlignment="1" applyProtection="1">
      <alignment/>
      <protection hidden="1"/>
    </xf>
    <xf numFmtId="4" fontId="0" fillId="31" borderId="12" xfId="0" applyNumberForma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49" fontId="0" fillId="34" borderId="0" xfId="0" applyNumberFormat="1" applyFill="1" applyBorder="1" applyAlignment="1" applyProtection="1">
      <alignment vertical="center"/>
      <protection hidden="1"/>
    </xf>
    <xf numFmtId="0" fontId="11" fillId="35" borderId="14" xfId="0" applyFont="1" applyFill="1" applyBorder="1" applyAlignment="1" applyProtection="1">
      <alignment horizontal="center"/>
      <protection hidden="1"/>
    </xf>
    <xf numFmtId="49" fontId="11" fillId="35" borderId="14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8" fillId="34" borderId="0" xfId="0" applyFont="1" applyFill="1" applyAlignment="1" applyProtection="1">
      <alignment horizontal="center"/>
      <protection hidden="1"/>
    </xf>
    <xf numFmtId="0" fontId="16" fillId="34" borderId="0" xfId="0" applyFont="1" applyFill="1" applyAlignment="1" applyProtection="1">
      <alignment horizontal="center" wrapText="1"/>
      <protection hidden="1"/>
    </xf>
    <xf numFmtId="0" fontId="16" fillId="34" borderId="0" xfId="0" applyFont="1" applyFill="1" applyAlignment="1" applyProtection="1">
      <alignment/>
      <protection hidden="1"/>
    </xf>
    <xf numFmtId="0" fontId="16" fillId="34" borderId="0" xfId="0" applyFont="1" applyFill="1" applyAlignment="1" applyProtection="1">
      <alignment horizontal="center"/>
      <protection hidden="1"/>
    </xf>
    <xf numFmtId="0" fontId="10" fillId="34" borderId="0" xfId="0" applyFont="1" applyFill="1" applyAlignment="1" applyProtection="1">
      <alignment horizontal="right" vertical="center" indent="1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horizontal="right" vertical="center" indent="1"/>
      <protection hidden="1"/>
    </xf>
    <xf numFmtId="49" fontId="0" fillId="34" borderId="0" xfId="0" applyNumberFormat="1" applyFont="1" applyFill="1" applyBorder="1" applyAlignment="1" applyProtection="1">
      <alignment horizontal="center" vertical="center"/>
      <protection hidden="1"/>
    </xf>
    <xf numFmtId="49" fontId="0" fillId="34" borderId="0" xfId="0" applyNumberFormat="1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/>
      <protection hidden="1"/>
    </xf>
    <xf numFmtId="0" fontId="71" fillId="0" borderId="0" xfId="0" applyFont="1" applyFill="1" applyBorder="1" applyAlignment="1" applyProtection="1">
      <alignment vertical="center" wrapText="1"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25" fillId="34" borderId="0" xfId="0" applyFont="1" applyFill="1" applyAlignment="1" applyProtection="1">
      <alignment horizontal="right" vertical="center" indent="1"/>
      <protection hidden="1"/>
    </xf>
    <xf numFmtId="0" fontId="25" fillId="34" borderId="0" xfId="0" applyFont="1" applyFill="1" applyBorder="1" applyAlignment="1" applyProtection="1">
      <alignment horizontal="right" vertical="center" indent="1"/>
      <protection hidden="1"/>
    </xf>
    <xf numFmtId="0" fontId="11" fillId="0" borderId="0" xfId="0" applyFont="1" applyFill="1" applyAlignment="1" applyProtection="1">
      <alignment horizontal="center" vertical="top"/>
      <protection hidden="1"/>
    </xf>
    <xf numFmtId="0" fontId="70" fillId="0" borderId="0" xfId="0" applyFont="1" applyFill="1" applyBorder="1" applyAlignment="1" applyProtection="1">
      <alignment/>
      <protection hidden="1"/>
    </xf>
    <xf numFmtId="4" fontId="70" fillId="0" borderId="0" xfId="0" applyNumberFormat="1" applyFont="1" applyFill="1" applyBorder="1" applyAlignment="1" applyProtection="1">
      <alignment/>
      <protection hidden="1"/>
    </xf>
    <xf numFmtId="0" fontId="70" fillId="0" borderId="0" xfId="0" applyFont="1" applyFill="1" applyAlignment="1" applyProtection="1">
      <alignment/>
      <protection hidden="1"/>
    </xf>
    <xf numFmtId="0" fontId="2" fillId="17" borderId="11" xfId="0" applyFont="1" applyFill="1" applyBorder="1" applyAlignment="1" applyProtection="1">
      <alignment horizontal="center" vertical="center" wrapText="1" shrinkToFit="1"/>
      <protection hidden="1"/>
    </xf>
    <xf numFmtId="1" fontId="2" fillId="17" borderId="11" xfId="0" applyNumberFormat="1" applyFont="1" applyFill="1" applyBorder="1" applyAlignment="1" applyProtection="1">
      <alignment horizontal="center" vertical="center" wrapText="1" shrinkToFit="1"/>
      <protection hidden="1"/>
    </xf>
    <xf numFmtId="4" fontId="0" fillId="0" borderId="11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4" fontId="0" fillId="0" borderId="11" xfId="0" applyNumberForma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1" fillId="32" borderId="15" xfId="0" applyFont="1" applyFill="1" applyBorder="1" applyAlignment="1" applyProtection="1">
      <alignment/>
      <protection hidden="1"/>
    </xf>
    <xf numFmtId="0" fontId="0" fillId="32" borderId="15" xfId="0" applyFill="1" applyBorder="1" applyAlignment="1" applyProtection="1">
      <alignment/>
      <protection hidden="1"/>
    </xf>
    <xf numFmtId="4" fontId="0" fillId="32" borderId="15" xfId="0" applyNumberFormat="1" applyFill="1" applyBorder="1" applyAlignment="1" applyProtection="1">
      <alignment/>
      <protection hidden="1"/>
    </xf>
    <xf numFmtId="0" fontId="0" fillId="31" borderId="15" xfId="0" applyFill="1" applyBorder="1" applyAlignment="1" applyProtection="1">
      <alignment/>
      <protection hidden="1"/>
    </xf>
    <xf numFmtId="0" fontId="0" fillId="31" borderId="15" xfId="0" applyFill="1" applyBorder="1" applyAlignment="1" applyProtection="1">
      <alignment vertical="center"/>
      <protection hidden="1"/>
    </xf>
    <xf numFmtId="49" fontId="0" fillId="32" borderId="13" xfId="0" applyNumberFormat="1" applyFont="1" applyFill="1" applyBorder="1" applyAlignment="1" applyProtection="1">
      <alignment horizontal="right"/>
      <protection hidden="1"/>
    </xf>
    <xf numFmtId="0" fontId="2" fillId="17" borderId="15" xfId="0" applyFont="1" applyFill="1" applyBorder="1" applyAlignment="1" applyProtection="1">
      <alignment horizontal="center" vertical="center" wrapText="1" shrinkToFi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2" fillId="17" borderId="12" xfId="0" applyFont="1" applyFill="1" applyBorder="1" applyAlignment="1" applyProtection="1">
      <alignment horizontal="center" vertical="center" wrapText="1" shrinkToFit="1"/>
      <protection hidden="1"/>
    </xf>
    <xf numFmtId="4" fontId="0" fillId="0" borderId="12" xfId="0" applyNumberFormat="1" applyBorder="1" applyAlignment="1" applyProtection="1">
      <alignment/>
      <protection hidden="1"/>
    </xf>
    <xf numFmtId="4" fontId="0" fillId="0" borderId="12" xfId="0" applyNumberFormat="1" applyFill="1" applyBorder="1" applyAlignment="1" applyProtection="1">
      <alignment/>
      <protection hidden="1"/>
    </xf>
    <xf numFmtId="0" fontId="2" fillId="17" borderId="16" xfId="0" applyFont="1" applyFill="1" applyBorder="1" applyAlignment="1" applyProtection="1">
      <alignment horizontal="center" vertical="center" wrapText="1" shrinkToFit="1"/>
      <protection hidden="1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1" borderId="15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left" indent="1"/>
      <protection/>
    </xf>
    <xf numFmtId="0" fontId="0" fillId="0" borderId="11" xfId="0" applyFill="1" applyBorder="1" applyAlignment="1" applyProtection="1">
      <alignment horizontal="left" indent="1"/>
      <protection/>
    </xf>
    <xf numFmtId="0" fontId="0" fillId="0" borderId="17" xfId="0" applyFill="1" applyBorder="1" applyAlignment="1" applyProtection="1">
      <alignment horizontal="left" indent="1"/>
      <protection/>
    </xf>
    <xf numFmtId="4" fontId="0" fillId="0" borderId="17" xfId="0" applyNumberForma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9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/>
    </xf>
    <xf numFmtId="49" fontId="74" fillId="34" borderId="0" xfId="0" applyNumberFormat="1" applyFont="1" applyFill="1" applyAlignment="1" applyProtection="1">
      <alignment horizontal="center" vertical="center"/>
      <protection hidden="1"/>
    </xf>
    <xf numFmtId="4" fontId="3" fillId="0" borderId="11" xfId="0" applyNumberFormat="1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4" fontId="0" fillId="0" borderId="20" xfId="0" applyNumberFormat="1" applyFill="1" applyBorder="1" applyAlignment="1" applyProtection="1">
      <alignment/>
      <protection hidden="1"/>
    </xf>
    <xf numFmtId="4" fontId="0" fillId="0" borderId="21" xfId="0" applyNumberFormat="1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locked="0"/>
    </xf>
    <xf numFmtId="0" fontId="1" fillId="32" borderId="12" xfId="0" applyFont="1" applyFill="1" applyBorder="1" applyAlignment="1" applyProtection="1">
      <alignment/>
      <protection hidden="1"/>
    </xf>
    <xf numFmtId="4" fontId="0" fillId="36" borderId="11" xfId="0" applyNumberFormat="1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2" fontId="0" fillId="36" borderId="12" xfId="0" applyNumberFormat="1" applyFill="1" applyBorder="1" applyAlignment="1" applyProtection="1">
      <alignment/>
      <protection hidden="1"/>
    </xf>
    <xf numFmtId="4" fontId="0" fillId="36" borderId="20" xfId="0" applyNumberFormat="1" applyFill="1" applyBorder="1" applyAlignment="1" applyProtection="1">
      <alignment/>
      <protection hidden="1"/>
    </xf>
    <xf numFmtId="2" fontId="0" fillId="36" borderId="21" xfId="0" applyNumberFormat="1" applyFill="1" applyBorder="1" applyAlignment="1" applyProtection="1">
      <alignment/>
      <protection hidden="1"/>
    </xf>
    <xf numFmtId="0" fontId="0" fillId="36" borderId="23" xfId="0" applyFill="1" applyBorder="1" applyAlignment="1" applyProtection="1">
      <alignment/>
      <protection hidden="1"/>
    </xf>
    <xf numFmtId="0" fontId="4" fillId="0" borderId="24" xfId="0" applyFont="1" applyBorder="1" applyAlignment="1" applyProtection="1">
      <alignment/>
      <protection hidden="1"/>
    </xf>
    <xf numFmtId="3" fontId="4" fillId="0" borderId="24" xfId="0" applyNumberFormat="1" applyFont="1" applyBorder="1" applyAlignment="1" applyProtection="1">
      <alignment/>
      <protection hidden="1"/>
    </xf>
    <xf numFmtId="4" fontId="4" fillId="0" borderId="24" xfId="0" applyNumberFormat="1" applyFont="1" applyBorder="1" applyAlignment="1" applyProtection="1">
      <alignment/>
      <protection hidden="1"/>
    </xf>
    <xf numFmtId="0" fontId="1" fillId="32" borderId="11" xfId="0" applyFont="1" applyFill="1" applyBorder="1" applyAlignment="1" applyProtection="1">
      <alignment/>
      <protection hidden="1"/>
    </xf>
    <xf numFmtId="0" fontId="28" fillId="37" borderId="25" xfId="0" applyFont="1" applyFill="1" applyBorder="1" applyAlignment="1" applyProtection="1">
      <alignment horizontal="center" vertical="center" wrapText="1"/>
      <protection hidden="1"/>
    </xf>
    <xf numFmtId="0" fontId="1" fillId="32" borderId="26" xfId="0" applyFont="1" applyFill="1" applyBorder="1" applyAlignment="1" applyProtection="1">
      <alignment/>
      <protection hidden="1"/>
    </xf>
    <xf numFmtId="2" fontId="0" fillId="31" borderId="26" xfId="0" applyNumberFormat="1" applyFill="1" applyBorder="1" applyAlignment="1" applyProtection="1">
      <alignment/>
      <protection hidden="1"/>
    </xf>
    <xf numFmtId="4" fontId="0" fillId="36" borderId="27" xfId="0" applyNumberFormat="1" applyFill="1" applyBorder="1" applyAlignment="1" applyProtection="1">
      <alignment/>
      <protection hidden="1"/>
    </xf>
    <xf numFmtId="2" fontId="0" fillId="36" borderId="28" xfId="0" applyNumberFormat="1" applyFill="1" applyBorder="1" applyAlignment="1" applyProtection="1">
      <alignment/>
      <protection hidden="1"/>
    </xf>
    <xf numFmtId="0" fontId="1" fillId="32" borderId="12" xfId="0" applyFont="1" applyFill="1" applyBorder="1" applyAlignment="1" applyProtection="1">
      <alignment/>
      <protection hidden="1"/>
    </xf>
    <xf numFmtId="0" fontId="1" fillId="32" borderId="26" xfId="0" applyFont="1" applyFill="1" applyBorder="1" applyAlignment="1" applyProtection="1">
      <alignment/>
      <protection hidden="1"/>
    </xf>
    <xf numFmtId="2" fontId="0" fillId="36" borderId="29" xfId="0" applyNumberFormat="1" applyFill="1" applyBorder="1" applyAlignment="1" applyProtection="1">
      <alignment/>
      <protection hidden="1"/>
    </xf>
    <xf numFmtId="0" fontId="1" fillId="32" borderId="13" xfId="0" applyFont="1" applyFill="1" applyBorder="1" applyAlignment="1" applyProtection="1">
      <alignment/>
      <protection hidden="1"/>
    </xf>
    <xf numFmtId="0" fontId="1" fillId="32" borderId="13" xfId="0" applyFont="1" applyFill="1" applyBorder="1" applyAlignment="1" applyProtection="1">
      <alignment/>
      <protection hidden="1"/>
    </xf>
    <xf numFmtId="49" fontId="75" fillId="37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32" borderId="26" xfId="0" applyFill="1" applyBorder="1" applyAlignment="1" applyProtection="1">
      <alignment/>
      <protection hidden="1"/>
    </xf>
    <xf numFmtId="0" fontId="75" fillId="37" borderId="25" xfId="0" applyFont="1" applyFill="1" applyBorder="1" applyAlignment="1" applyProtection="1">
      <alignment horizontal="center" vertical="center" wrapText="1"/>
      <protection hidden="1"/>
    </xf>
    <xf numFmtId="2" fontId="0" fillId="36" borderId="26" xfId="0" applyNumberFormat="1" applyFill="1" applyBorder="1" applyAlignment="1" applyProtection="1">
      <alignment/>
      <protection hidden="1"/>
    </xf>
    <xf numFmtId="0" fontId="28" fillId="37" borderId="25" xfId="0" applyFont="1" applyFill="1" applyBorder="1" applyAlignment="1" applyProtection="1">
      <alignment horizontal="center" vertical="center" wrapText="1" shrinkToFit="1"/>
      <protection hidden="1"/>
    </xf>
    <xf numFmtId="2" fontId="0" fillId="36" borderId="30" xfId="0" applyNumberFormat="1" applyFill="1" applyBorder="1" applyAlignment="1" applyProtection="1">
      <alignment/>
      <protection hidden="1"/>
    </xf>
    <xf numFmtId="49" fontId="28" fillId="37" borderId="25" xfId="0" applyNumberFormat="1" applyFont="1" applyFill="1" applyBorder="1" applyAlignment="1" applyProtection="1">
      <alignment horizontal="center" vertical="center" wrapText="1"/>
      <protection hidden="1"/>
    </xf>
    <xf numFmtId="0" fontId="28" fillId="37" borderId="25" xfId="0" applyFont="1" applyFill="1" applyBorder="1" applyAlignment="1" applyProtection="1">
      <alignment horizontal="center" vertical="center" wrapText="1" readingOrder="1"/>
      <protection hidden="1"/>
    </xf>
    <xf numFmtId="0" fontId="28" fillId="37" borderId="31" xfId="0" applyFont="1" applyFill="1" applyBorder="1" applyAlignment="1" applyProtection="1">
      <alignment horizontal="center" vertical="center" wrapText="1"/>
      <protection hidden="1"/>
    </xf>
    <xf numFmtId="0" fontId="0" fillId="36" borderId="32" xfId="0" applyFill="1" applyBorder="1" applyAlignment="1" applyProtection="1">
      <alignment/>
      <protection hidden="1"/>
    </xf>
    <xf numFmtId="4" fontId="0" fillId="36" borderId="29" xfId="0" applyNumberFormat="1" applyFill="1" applyBorder="1" applyAlignment="1" applyProtection="1">
      <alignment/>
      <protection hidden="1"/>
    </xf>
    <xf numFmtId="0" fontId="0" fillId="31" borderId="26" xfId="0" applyFill="1" applyBorder="1" applyAlignment="1" applyProtection="1">
      <alignment/>
      <protection hidden="1"/>
    </xf>
    <xf numFmtId="0" fontId="0" fillId="36" borderId="28" xfId="0" applyFill="1" applyBorder="1" applyAlignment="1" applyProtection="1">
      <alignment/>
      <protection hidden="1"/>
    </xf>
    <xf numFmtId="0" fontId="0" fillId="11" borderId="33" xfId="0" applyFill="1" applyBorder="1" applyAlignment="1" applyProtection="1">
      <alignment/>
      <protection hidden="1"/>
    </xf>
    <xf numFmtId="4" fontId="0" fillId="0" borderId="34" xfId="0" applyNumberFormat="1" applyFill="1" applyBorder="1" applyAlignment="1" applyProtection="1">
      <alignment/>
      <protection hidden="1"/>
    </xf>
    <xf numFmtId="0" fontId="0" fillId="0" borderId="35" xfId="0" applyFill="1" applyBorder="1" applyAlignment="1" applyProtection="1">
      <alignment/>
      <protection locked="0"/>
    </xf>
    <xf numFmtId="4" fontId="0" fillId="0" borderId="36" xfId="0" applyNumberForma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/>
      <protection locked="0"/>
    </xf>
    <xf numFmtId="0" fontId="0" fillId="38" borderId="33" xfId="0" applyFill="1" applyBorder="1" applyAlignment="1" applyProtection="1">
      <alignment/>
      <protection hidden="1"/>
    </xf>
    <xf numFmtId="0" fontId="0" fillId="39" borderId="13" xfId="0" applyFill="1" applyBorder="1" applyAlignment="1" applyProtection="1">
      <alignment vertical="center"/>
      <protection hidden="1"/>
    </xf>
    <xf numFmtId="0" fontId="0" fillId="39" borderId="13" xfId="0" applyFill="1" applyBorder="1" applyAlignment="1" applyProtection="1">
      <alignment/>
      <protection hidden="1"/>
    </xf>
    <xf numFmtId="0" fontId="0" fillId="39" borderId="13" xfId="0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8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18" fillId="34" borderId="0" xfId="42" applyNumberFormat="1" applyFill="1" applyBorder="1" applyAlignment="1" applyProtection="1">
      <alignment horizontal="center" vertical="center"/>
      <protection hidden="1"/>
    </xf>
    <xf numFmtId="187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19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30" fillId="0" borderId="0" xfId="0" applyFont="1" applyFill="1" applyBorder="1" applyAlignment="1" applyProtection="1">
      <alignment vertical="top"/>
      <protection hidden="1"/>
    </xf>
    <xf numFmtId="0" fontId="76" fillId="0" borderId="0" xfId="0" applyFont="1" applyFill="1" applyBorder="1" applyAlignment="1" applyProtection="1">
      <alignment vertical="top"/>
      <protection hidden="1"/>
    </xf>
    <xf numFmtId="0" fontId="0" fillId="34" borderId="0" xfId="0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11" fillId="34" borderId="0" xfId="0" applyFont="1" applyFill="1" applyAlignment="1" applyProtection="1">
      <alignment horizontal="center" vertical="center"/>
      <protection hidden="1"/>
    </xf>
    <xf numFmtId="0" fontId="12" fillId="35" borderId="37" xfId="0" applyFont="1" applyFill="1" applyBorder="1" applyAlignment="1" applyProtection="1">
      <alignment horizontal="center" wrapText="1"/>
      <protection hidden="1"/>
    </xf>
    <xf numFmtId="0" fontId="12" fillId="35" borderId="38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8" fillId="34" borderId="40" xfId="0" applyFont="1" applyFill="1" applyBorder="1" applyAlignment="1" applyProtection="1">
      <alignment vertical="center"/>
      <protection hidden="1"/>
    </xf>
    <xf numFmtId="49" fontId="33" fillId="34" borderId="41" xfId="0" applyNumberFormat="1" applyFont="1" applyFill="1" applyBorder="1" applyAlignment="1" applyProtection="1">
      <alignment horizontal="center" vertical="center"/>
      <protection hidden="1" locked="0"/>
    </xf>
    <xf numFmtId="49" fontId="15" fillId="34" borderId="41" xfId="0" applyNumberFormat="1" applyFont="1" applyFill="1" applyBorder="1" applyAlignment="1" applyProtection="1">
      <alignment horizontal="center" vertical="center"/>
      <protection hidden="1" locked="0"/>
    </xf>
    <xf numFmtId="0" fontId="77" fillId="34" borderId="0" xfId="0" applyFont="1" applyFill="1" applyAlignment="1" applyProtection="1">
      <alignment vertical="center"/>
      <protection hidden="1"/>
    </xf>
    <xf numFmtId="4" fontId="0" fillId="0" borderId="11" xfId="0" applyNumberFormat="1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0" fontId="0" fillId="0" borderId="42" xfId="0" applyFill="1" applyBorder="1" applyAlignment="1" applyProtection="1">
      <alignment/>
      <protection locked="0"/>
    </xf>
    <xf numFmtId="4" fontId="78" fillId="0" borderId="43" xfId="0" applyNumberFormat="1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hidden="1"/>
    </xf>
    <xf numFmtId="4" fontId="0" fillId="0" borderId="17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32" borderId="45" xfId="0" applyFill="1" applyBorder="1" applyAlignment="1" applyProtection="1">
      <alignment/>
      <protection hidden="1"/>
    </xf>
    <xf numFmtId="0" fontId="0" fillId="31" borderId="45" xfId="0" applyFill="1" applyBorder="1" applyAlignment="1" applyProtection="1">
      <alignment readingOrder="1"/>
      <protection hidden="1"/>
    </xf>
    <xf numFmtId="0" fontId="0" fillId="31" borderId="11" xfId="0" applyFill="1" applyBorder="1" applyAlignment="1" applyProtection="1">
      <alignment horizontal="left" indent="1"/>
      <protection hidden="1"/>
    </xf>
    <xf numFmtId="0" fontId="0" fillId="31" borderId="13" xfId="0" applyFill="1" applyBorder="1" applyAlignment="1" applyProtection="1">
      <alignment/>
      <protection hidden="1"/>
    </xf>
    <xf numFmtId="0" fontId="1" fillId="32" borderId="45" xfId="0" applyFont="1" applyFill="1" applyBorder="1" applyAlignment="1" applyProtection="1">
      <alignment readingOrder="1"/>
      <protection hidden="1"/>
    </xf>
    <xf numFmtId="0" fontId="0" fillId="36" borderId="46" xfId="0" applyFill="1" applyBorder="1" applyAlignment="1" applyProtection="1">
      <alignment readingOrder="1"/>
      <protection hidden="1"/>
    </xf>
    <xf numFmtId="0" fontId="0" fillId="36" borderId="27" xfId="0" applyFill="1" applyBorder="1" applyAlignment="1" applyProtection="1">
      <alignment horizontal="left" indent="1"/>
      <protection hidden="1"/>
    </xf>
    <xf numFmtId="0" fontId="0" fillId="36" borderId="45" xfId="0" applyFill="1" applyBorder="1" applyAlignment="1" applyProtection="1">
      <alignment readingOrder="1"/>
      <protection hidden="1"/>
    </xf>
    <xf numFmtId="0" fontId="0" fillId="36" borderId="11" xfId="0" applyFill="1" applyBorder="1" applyAlignment="1" applyProtection="1">
      <alignment horizontal="left" indent="1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33" xfId="0" applyFill="1" applyBorder="1" applyAlignment="1" applyProtection="1">
      <alignment/>
      <protection hidden="1"/>
    </xf>
    <xf numFmtId="0" fontId="0" fillId="31" borderId="13" xfId="0" applyFont="1" applyFill="1" applyBorder="1" applyAlignment="1" applyProtection="1">
      <alignment vertical="center"/>
      <protection hidden="1"/>
    </xf>
    <xf numFmtId="0" fontId="0" fillId="36" borderId="47" xfId="0" applyFill="1" applyBorder="1" applyAlignment="1" applyProtection="1">
      <alignment readingOrder="1"/>
      <protection hidden="1"/>
    </xf>
    <xf numFmtId="0" fontId="0" fillId="31" borderId="13" xfId="0" applyFill="1" applyBorder="1" applyAlignment="1" applyProtection="1">
      <alignment vertical="center"/>
      <protection hidden="1"/>
    </xf>
    <xf numFmtId="0" fontId="1" fillId="32" borderId="45" xfId="0" applyFont="1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 horizontal="left" indent="1"/>
      <protection hidden="1"/>
    </xf>
    <xf numFmtId="4" fontId="0" fillId="32" borderId="45" xfId="0" applyNumberFormat="1" applyFill="1" applyBorder="1" applyAlignment="1" applyProtection="1">
      <alignment/>
      <protection hidden="1"/>
    </xf>
    <xf numFmtId="0" fontId="0" fillId="31" borderId="13" xfId="0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 horizontal="right"/>
      <protection hidden="1"/>
    </xf>
    <xf numFmtId="0" fontId="0" fillId="36" borderId="33" xfId="0" applyFill="1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left" indent="1"/>
      <protection/>
    </xf>
    <xf numFmtId="0" fontId="0" fillId="0" borderId="17" xfId="0" applyFont="1" applyBorder="1" applyAlignment="1" applyProtection="1">
      <alignment horizontal="left" indent="1"/>
      <protection/>
    </xf>
    <xf numFmtId="0" fontId="1" fillId="33" borderId="13" xfId="0" applyFont="1" applyFill="1" applyBorder="1" applyAlignment="1" applyProtection="1">
      <alignment/>
      <protection locked="0"/>
    </xf>
    <xf numFmtId="1" fontId="0" fillId="0" borderId="13" xfId="0" applyNumberForma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 vertical="center" wrapText="1"/>
      <protection hidden="1"/>
    </xf>
    <xf numFmtId="49" fontId="22" fillId="37" borderId="48" xfId="0" applyNumberFormat="1" applyFont="1" applyFill="1" applyBorder="1" applyAlignment="1" applyProtection="1">
      <alignment horizontal="left" vertical="center" wrapText="1"/>
      <protection hidden="1"/>
    </xf>
    <xf numFmtId="49" fontId="22" fillId="37" borderId="49" xfId="0" applyNumberFormat="1" applyFont="1" applyFill="1" applyBorder="1" applyAlignment="1" applyProtection="1">
      <alignment horizontal="left" vertical="center" wrapText="1"/>
      <protection hidden="1"/>
    </xf>
    <xf numFmtId="0" fontId="22" fillId="37" borderId="48" xfId="0" applyFont="1" applyFill="1" applyBorder="1" applyAlignment="1" applyProtection="1">
      <alignment horizontal="left" vertical="center" wrapText="1"/>
      <protection hidden="1"/>
    </xf>
    <xf numFmtId="0" fontId="22" fillId="37" borderId="49" xfId="0" applyFont="1" applyFill="1" applyBorder="1" applyAlignment="1" applyProtection="1">
      <alignment horizontal="left" vertical="center" wrapText="1"/>
      <protection hidden="1"/>
    </xf>
    <xf numFmtId="0" fontId="22" fillId="37" borderId="48" xfId="0" applyFont="1" applyFill="1" applyBorder="1" applyAlignment="1" applyProtection="1">
      <alignment horizontal="left" vertical="center" wrapText="1" readingOrder="1"/>
      <protection hidden="1"/>
    </xf>
    <xf numFmtId="0" fontId="22" fillId="37" borderId="49" xfId="0" applyFont="1" applyFill="1" applyBorder="1" applyAlignment="1" applyProtection="1">
      <alignment horizontal="left" vertical="center" wrapText="1" readingOrder="1"/>
      <protection hidden="1"/>
    </xf>
    <xf numFmtId="0" fontId="25" fillId="34" borderId="50" xfId="0" applyFont="1" applyFill="1" applyBorder="1" applyAlignment="1" applyProtection="1">
      <alignment horizontal="right" vertical="center" indent="1"/>
      <protection hidden="1"/>
    </xf>
    <xf numFmtId="0" fontId="10" fillId="34" borderId="50" xfId="0" applyFont="1" applyFill="1" applyBorder="1" applyAlignment="1" applyProtection="1">
      <alignment horizontal="right" vertical="center" indent="1"/>
      <protection hidden="1"/>
    </xf>
    <xf numFmtId="1" fontId="15" fillId="34" borderId="51" xfId="0" applyNumberFormat="1" applyFont="1" applyFill="1" applyBorder="1" applyAlignment="1" applyProtection="1">
      <alignment horizontal="center" vertical="center"/>
      <protection hidden="1" locked="0"/>
    </xf>
    <xf numFmtId="1" fontId="15" fillId="34" borderId="52" xfId="0" applyNumberFormat="1" applyFont="1" applyFill="1" applyBorder="1" applyAlignment="1" applyProtection="1">
      <alignment horizontal="center" vertical="center"/>
      <protection hidden="1" locked="0"/>
    </xf>
    <xf numFmtId="1" fontId="15" fillId="34" borderId="53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54" xfId="0" applyFont="1" applyFill="1" applyBorder="1" applyAlignment="1" applyProtection="1">
      <alignment horizontal="center"/>
      <protection hidden="1"/>
    </xf>
    <xf numFmtId="0" fontId="11" fillId="35" borderId="55" xfId="0" applyFont="1" applyFill="1" applyBorder="1" applyAlignment="1" applyProtection="1">
      <alignment horizontal="center"/>
      <protection hidden="1"/>
    </xf>
    <xf numFmtId="0" fontId="11" fillId="35" borderId="56" xfId="0" applyFont="1" applyFill="1" applyBorder="1" applyAlignment="1" applyProtection="1">
      <alignment horizontal="center"/>
      <protection hidden="1"/>
    </xf>
    <xf numFmtId="49" fontId="15" fillId="34" borderId="51" xfId="0" applyNumberFormat="1" applyFont="1" applyFill="1" applyBorder="1" applyAlignment="1" applyProtection="1">
      <alignment horizontal="center" vertical="center"/>
      <protection hidden="1" locked="0"/>
    </xf>
    <xf numFmtId="49" fontId="15" fillId="34" borderId="52" xfId="0" applyNumberFormat="1" applyFont="1" applyFill="1" applyBorder="1" applyAlignment="1" applyProtection="1">
      <alignment horizontal="center" vertical="center"/>
      <protection hidden="1" locked="0"/>
    </xf>
    <xf numFmtId="49" fontId="15" fillId="34" borderId="53" xfId="0" applyNumberFormat="1" applyFont="1" applyFill="1" applyBorder="1" applyAlignment="1" applyProtection="1">
      <alignment horizontal="center" vertical="center"/>
      <protection hidden="1" locked="0"/>
    </xf>
    <xf numFmtId="49" fontId="0" fillId="35" borderId="57" xfId="0" applyNumberFormat="1" applyFont="1" applyFill="1" applyBorder="1" applyAlignment="1" applyProtection="1">
      <alignment horizontal="center" vertical="center"/>
      <protection hidden="1"/>
    </xf>
    <xf numFmtId="49" fontId="0" fillId="35" borderId="58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Alignment="1" applyProtection="1">
      <alignment horizontal="center"/>
      <protection hidden="1"/>
    </xf>
    <xf numFmtId="186" fontId="0" fillId="34" borderId="37" xfId="0" applyNumberFormat="1" applyFill="1" applyBorder="1" applyAlignment="1" applyProtection="1">
      <alignment horizontal="center" vertical="center"/>
      <protection hidden="1"/>
    </xf>
    <xf numFmtId="186" fontId="0" fillId="34" borderId="38" xfId="0" applyNumberFormat="1" applyFill="1" applyBorder="1" applyAlignment="1" applyProtection="1">
      <alignment horizontal="center" vertical="center"/>
      <protection hidden="1"/>
    </xf>
    <xf numFmtId="186" fontId="0" fillId="34" borderId="37" xfId="42" applyNumberFormat="1" applyFont="1" applyFill="1" applyBorder="1" applyAlignment="1" applyProtection="1">
      <alignment horizontal="center" vertical="center"/>
      <protection hidden="1"/>
    </xf>
    <xf numFmtId="186" fontId="0" fillId="34" borderId="38" xfId="42" applyNumberFormat="1" applyFont="1" applyFill="1" applyBorder="1" applyAlignment="1" applyProtection="1">
      <alignment horizontal="center" vertical="center"/>
      <protection hidden="1"/>
    </xf>
    <xf numFmtId="49" fontId="0" fillId="34" borderId="57" xfId="0" applyNumberFormat="1" applyFont="1" applyFill="1" applyBorder="1" applyAlignment="1" applyProtection="1">
      <alignment horizontal="center" vertical="center"/>
      <protection hidden="1"/>
    </xf>
    <xf numFmtId="49" fontId="0" fillId="34" borderId="59" xfId="0" applyNumberFormat="1" applyFont="1" applyFill="1" applyBorder="1" applyAlignment="1" applyProtection="1">
      <alignment horizontal="center" vertical="center"/>
      <protection hidden="1"/>
    </xf>
    <xf numFmtId="49" fontId="0" fillId="34" borderId="60" xfId="0" applyNumberFormat="1" applyFont="1" applyFill="1" applyBorder="1" applyAlignment="1" applyProtection="1">
      <alignment horizontal="center" vertical="center"/>
      <protection hidden="1"/>
    </xf>
    <xf numFmtId="49" fontId="0" fillId="34" borderId="58" xfId="0" applyNumberFormat="1" applyFont="1" applyFill="1" applyBorder="1" applyAlignment="1" applyProtection="1">
      <alignment horizontal="center" vertical="center"/>
      <protection hidden="1"/>
    </xf>
    <xf numFmtId="49" fontId="0" fillId="34" borderId="61" xfId="0" applyNumberFormat="1" applyFont="1" applyFill="1" applyBorder="1" applyAlignment="1" applyProtection="1">
      <alignment horizontal="center" vertical="center"/>
      <protection hidden="1"/>
    </xf>
    <xf numFmtId="49" fontId="0" fillId="34" borderId="62" xfId="0" applyNumberFormat="1" applyFont="1" applyFill="1" applyBorder="1" applyAlignment="1" applyProtection="1">
      <alignment horizontal="center" vertical="center"/>
      <protection hidden="1"/>
    </xf>
    <xf numFmtId="49" fontId="22" fillId="34" borderId="57" xfId="0" applyNumberFormat="1" applyFont="1" applyFill="1" applyBorder="1" applyAlignment="1" applyProtection="1">
      <alignment horizontal="center" vertical="center" wrapText="1"/>
      <protection hidden="1"/>
    </xf>
    <xf numFmtId="49" fontId="22" fillId="34" borderId="59" xfId="0" applyNumberFormat="1" applyFont="1" applyFill="1" applyBorder="1" applyAlignment="1" applyProtection="1">
      <alignment horizontal="center" vertical="center"/>
      <protection hidden="1"/>
    </xf>
    <xf numFmtId="49" fontId="22" fillId="34" borderId="60" xfId="0" applyNumberFormat="1" applyFont="1" applyFill="1" applyBorder="1" applyAlignment="1" applyProtection="1">
      <alignment horizontal="center" vertical="center"/>
      <protection hidden="1"/>
    </xf>
    <xf numFmtId="49" fontId="22" fillId="34" borderId="58" xfId="0" applyNumberFormat="1" applyFont="1" applyFill="1" applyBorder="1" applyAlignment="1" applyProtection="1">
      <alignment horizontal="center" vertical="center"/>
      <protection hidden="1"/>
    </xf>
    <xf numFmtId="49" fontId="22" fillId="34" borderId="61" xfId="0" applyNumberFormat="1" applyFont="1" applyFill="1" applyBorder="1" applyAlignment="1" applyProtection="1">
      <alignment horizontal="center" vertical="center"/>
      <protection hidden="1"/>
    </xf>
    <xf numFmtId="49" fontId="22" fillId="34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14" fillId="34" borderId="0" xfId="0" applyFont="1" applyFill="1" applyAlignment="1" applyProtection="1">
      <alignment horizontal="center" vertical="center" wrapText="1"/>
      <protection hidden="1"/>
    </xf>
    <xf numFmtId="0" fontId="14" fillId="34" borderId="64" xfId="0" applyFont="1" applyFill="1" applyBorder="1" applyAlignment="1" applyProtection="1">
      <alignment horizontal="center" vertical="center" wrapText="1"/>
      <protection hidden="1"/>
    </xf>
    <xf numFmtId="0" fontId="26" fillId="34" borderId="50" xfId="0" applyFont="1" applyFill="1" applyBorder="1" applyAlignment="1" applyProtection="1">
      <alignment horizontal="right" vertical="center" indent="1"/>
      <protection hidden="1"/>
    </xf>
    <xf numFmtId="0" fontId="22" fillId="37" borderId="48" xfId="0" applyFont="1" applyFill="1" applyBorder="1" applyAlignment="1" applyProtection="1">
      <alignment horizontal="left" vertical="center" wrapText="1" shrinkToFit="1"/>
      <protection hidden="1"/>
    </xf>
    <xf numFmtId="0" fontId="22" fillId="37" borderId="49" xfId="0" applyFont="1" applyFill="1" applyBorder="1" applyAlignment="1" applyProtection="1">
      <alignment horizontal="left" vertical="center" wrapText="1" shrinkToFit="1"/>
      <protection hidden="1"/>
    </xf>
    <xf numFmtId="0" fontId="17" fillId="34" borderId="0" xfId="42" applyFont="1" applyFill="1" applyAlignment="1" applyProtection="1">
      <alignment horizontal="center" vertical="center"/>
      <protection hidden="1"/>
    </xf>
    <xf numFmtId="0" fontId="20" fillId="34" borderId="50" xfId="0" applyFont="1" applyFill="1" applyBorder="1" applyAlignment="1" applyProtection="1">
      <alignment horizontal="right" vertical="center" indent="1"/>
      <protection hidden="1"/>
    </xf>
    <xf numFmtId="0" fontId="8" fillId="34" borderId="0" xfId="0" applyFont="1" applyFill="1" applyAlignment="1" applyProtection="1">
      <alignment horizontal="center" vertical="center" wrapText="1"/>
      <protection hidden="1"/>
    </xf>
    <xf numFmtId="49" fontId="18" fillId="34" borderId="37" xfId="42" applyNumberFormat="1" applyFill="1" applyBorder="1" applyAlignment="1" applyProtection="1">
      <alignment horizontal="center" vertical="center"/>
      <protection hidden="1"/>
    </xf>
    <xf numFmtId="49" fontId="18" fillId="34" borderId="38" xfId="42" applyNumberFormat="1" applyFill="1" applyBorder="1" applyAlignment="1" applyProtection="1">
      <alignment horizontal="center" vertical="center"/>
      <protection hidden="1"/>
    </xf>
    <xf numFmtId="49" fontId="0" fillId="35" borderId="37" xfId="0" applyNumberFormat="1" applyFont="1" applyFill="1" applyBorder="1" applyAlignment="1" applyProtection="1">
      <alignment horizontal="center" vertical="center"/>
      <protection hidden="1"/>
    </xf>
    <xf numFmtId="49" fontId="0" fillId="35" borderId="38" xfId="0" applyNumberFormat="1" applyFont="1" applyFill="1" applyBorder="1" applyAlignment="1" applyProtection="1">
      <alignment horizontal="center" vertical="center"/>
      <protection hidden="1"/>
    </xf>
    <xf numFmtId="49" fontId="13" fillId="34" borderId="59" xfId="0" applyNumberFormat="1" applyFont="1" applyFill="1" applyBorder="1" applyAlignment="1" applyProtection="1">
      <alignment horizontal="center"/>
      <protection hidden="1"/>
    </xf>
    <xf numFmtId="49" fontId="24" fillId="34" borderId="61" xfId="0" applyNumberFormat="1" applyFont="1" applyFill="1" applyBorder="1" applyAlignment="1" applyProtection="1">
      <alignment horizontal="center" vertical="top"/>
      <protection hidden="1"/>
    </xf>
    <xf numFmtId="0" fontId="21" fillId="35" borderId="65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5" fillId="34" borderId="0" xfId="0" applyFont="1" applyFill="1" applyBorder="1" applyAlignment="1" applyProtection="1">
      <alignment horizontal="right" vertical="center" indent="1"/>
      <protection hidden="1"/>
    </xf>
    <xf numFmtId="0" fontId="10" fillId="34" borderId="0" xfId="0" applyFont="1" applyFill="1" applyBorder="1" applyAlignment="1" applyProtection="1">
      <alignment horizontal="right" vertical="center" indent="1"/>
      <protection hidden="1"/>
    </xf>
    <xf numFmtId="0" fontId="22" fillId="37" borderId="68" xfId="0" applyFont="1" applyFill="1" applyBorder="1" applyAlignment="1" applyProtection="1">
      <alignment horizontal="left" vertical="center" wrapText="1"/>
      <protection hidden="1"/>
    </xf>
    <xf numFmtId="0" fontId="22" fillId="37" borderId="69" xfId="0" applyFont="1" applyFill="1" applyBorder="1" applyAlignment="1" applyProtection="1">
      <alignment horizontal="left" vertical="center" wrapText="1"/>
      <protection hidden="1"/>
    </xf>
    <xf numFmtId="0" fontId="0" fillId="36" borderId="27" xfId="0" applyFill="1" applyBorder="1" applyAlignment="1" applyProtection="1">
      <alignment horizontal="left" indent="1"/>
      <protection hidden="1"/>
    </xf>
    <xf numFmtId="0" fontId="0" fillId="36" borderId="28" xfId="0" applyFill="1" applyBorder="1" applyAlignment="1" applyProtection="1">
      <alignment horizontal="left" indent="1"/>
      <protection hidden="1"/>
    </xf>
    <xf numFmtId="0" fontId="0" fillId="36" borderId="11" xfId="0" applyFill="1" applyBorder="1" applyAlignment="1" applyProtection="1">
      <alignment horizontal="left" indent="1"/>
      <protection hidden="1"/>
    </xf>
    <xf numFmtId="0" fontId="0" fillId="36" borderId="26" xfId="0" applyFill="1" applyBorder="1" applyAlignment="1" applyProtection="1">
      <alignment horizontal="left" indent="1"/>
      <protection hidden="1"/>
    </xf>
    <xf numFmtId="0" fontId="0" fillId="31" borderId="11" xfId="0" applyFill="1" applyBorder="1" applyAlignment="1" applyProtection="1">
      <alignment/>
      <protection hidden="1"/>
    </xf>
    <xf numFmtId="0" fontId="0" fillId="31" borderId="13" xfId="0" applyFill="1" applyBorder="1" applyAlignment="1" applyProtection="1">
      <alignment/>
      <protection locked="0"/>
    </xf>
    <xf numFmtId="0" fontId="0" fillId="36" borderId="70" xfId="0" applyFill="1" applyBorder="1" applyAlignment="1">
      <alignment/>
    </xf>
    <xf numFmtId="0" fontId="0" fillId="36" borderId="70" xfId="0" applyFill="1" applyBorder="1" applyAlignment="1" applyProtection="1">
      <alignment/>
      <protection hidden="1" locked="0"/>
    </xf>
    <xf numFmtId="0" fontId="0" fillId="31" borderId="70" xfId="0" applyFill="1" applyBorder="1" applyAlignment="1">
      <alignment/>
    </xf>
    <xf numFmtId="4" fontId="0" fillId="31" borderId="70" xfId="0" applyNumberFormat="1" applyFill="1" applyBorder="1" applyAlignment="1">
      <alignment/>
    </xf>
    <xf numFmtId="0" fontId="0" fillId="31" borderId="70" xfId="0" applyFont="1" applyFill="1" applyBorder="1" applyAlignment="1" applyProtection="1">
      <alignment/>
      <protection hidden="1" locked="0"/>
    </xf>
    <xf numFmtId="0" fontId="0" fillId="31" borderId="70" xfId="0" applyFill="1" applyBorder="1" applyAlignment="1">
      <alignment horizontal="left" indent="1"/>
    </xf>
    <xf numFmtId="0" fontId="0" fillId="36" borderId="70" xfId="0" applyFill="1" applyBorder="1" applyAlignment="1">
      <alignment horizontal="left" indent="1"/>
    </xf>
    <xf numFmtId="4" fontId="0" fillId="36" borderId="70" xfId="0" applyNumberFormat="1" applyFill="1" applyBorder="1" applyAlignment="1">
      <alignment/>
    </xf>
    <xf numFmtId="0" fontId="0" fillId="38" borderId="13" xfId="0" applyFill="1" applyBorder="1" applyAlignment="1" applyProtection="1">
      <alignment/>
      <protection hidden="1"/>
    </xf>
    <xf numFmtId="2" fontId="0" fillId="36" borderId="36" xfId="0" applyNumberFormat="1" applyFill="1" applyBorder="1" applyAlignment="1" applyProtection="1">
      <alignment/>
      <protection hidden="1"/>
    </xf>
    <xf numFmtId="2" fontId="0" fillId="36" borderId="71" xfId="0" applyNumberFormat="1" applyFill="1" applyBorder="1" applyAlignment="1" applyProtection="1">
      <alignment/>
      <protection hidden="1"/>
    </xf>
    <xf numFmtId="4" fontId="0" fillId="36" borderId="68" xfId="0" applyNumberFormat="1" applyFill="1" applyBorder="1" applyAlignment="1" applyProtection="1">
      <alignment/>
      <protection hidden="1"/>
    </xf>
    <xf numFmtId="0" fontId="0" fillId="36" borderId="72" xfId="0" applyFill="1" applyBorder="1" applyAlignment="1" applyProtection="1">
      <alignment/>
      <protection hidden="1"/>
    </xf>
    <xf numFmtId="2" fontId="0" fillId="36" borderId="73" xfId="0" applyNumberFormat="1" applyFill="1" applyBorder="1" applyAlignment="1" applyProtection="1">
      <alignment/>
      <protection hidden="1"/>
    </xf>
    <xf numFmtId="2" fontId="0" fillId="36" borderId="69" xfId="0" applyNumberFormat="1" applyFill="1" applyBorder="1" applyAlignment="1" applyProtection="1">
      <alignment/>
      <protection hidden="1"/>
    </xf>
    <xf numFmtId="2" fontId="0" fillId="36" borderId="11" xfId="0" applyNumberFormat="1" applyFill="1" applyBorder="1" applyAlignment="1" applyProtection="1">
      <alignment/>
      <protection hidden="1"/>
    </xf>
    <xf numFmtId="49" fontId="0" fillId="36" borderId="74" xfId="0" applyNumberFormat="1" applyFont="1" applyFill="1" applyBorder="1" applyAlignment="1" applyProtection="1">
      <alignment horizontal="right"/>
      <protection hidden="1"/>
    </xf>
    <xf numFmtId="4" fontId="0" fillId="36" borderId="12" xfId="0" applyNumberFormat="1" applyFill="1" applyBorder="1" applyAlignment="1" applyProtection="1">
      <alignment/>
      <protection hidden="1"/>
    </xf>
    <xf numFmtId="49" fontId="70" fillId="0" borderId="0" xfId="0" applyNumberFormat="1" applyFont="1" applyFill="1" applyAlignment="1" applyProtection="1">
      <alignment horizontal="right"/>
      <protection hidden="1"/>
    </xf>
    <xf numFmtId="0" fontId="0" fillId="36" borderId="74" xfId="0" applyFill="1" applyBorder="1" applyAlignment="1" applyProtection="1">
      <alignment/>
      <protection hidden="1"/>
    </xf>
    <xf numFmtId="0" fontId="22" fillId="37" borderId="75" xfId="0" applyFont="1" applyFill="1" applyBorder="1" applyAlignment="1" applyProtection="1">
      <alignment vertical="center" wrapText="1"/>
      <protection hidden="1"/>
    </xf>
    <xf numFmtId="0" fontId="22" fillId="37" borderId="76" xfId="0" applyFont="1" applyFill="1" applyBorder="1" applyAlignment="1" applyProtection="1">
      <alignment vertical="center" wrapText="1"/>
      <protection hidden="1"/>
    </xf>
    <xf numFmtId="0" fontId="22" fillId="37" borderId="77" xfId="0" applyFont="1" applyFill="1" applyBorder="1" applyAlignment="1" applyProtection="1">
      <alignment vertical="center" wrapText="1"/>
      <protection hidden="1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indent="1"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39" borderId="13" xfId="0" applyFont="1" applyFill="1" applyBorder="1" applyAlignment="1" applyProtection="1">
      <alignment vertical="center"/>
      <protection hidden="1"/>
    </xf>
    <xf numFmtId="0" fontId="1" fillId="32" borderId="17" xfId="0" applyFont="1" applyFill="1" applyBorder="1" applyAlignment="1" applyProtection="1">
      <alignment/>
      <protection/>
    </xf>
    <xf numFmtId="0" fontId="0" fillId="31" borderId="45" xfId="0" applyFill="1" applyBorder="1" applyAlignment="1">
      <alignment/>
    </xf>
    <xf numFmtId="0" fontId="0" fillId="31" borderId="11" xfId="0" applyFill="1" applyBorder="1" applyAlignment="1">
      <alignment horizontal="left" indent="1"/>
    </xf>
    <xf numFmtId="4" fontId="0" fillId="31" borderId="11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333375</xdr:colOff>
      <xdr:row>0</xdr:row>
      <xdr:rowOff>0</xdr:rowOff>
    </xdr:to>
    <xdr:sp macro="[0]!ЗагрузкаДанных">
      <xdr:nvSpPr>
        <xdr:cNvPr id="1" name="Rectangle 2"/>
        <xdr:cNvSpPr>
          <a:spLocks/>
        </xdr:cNvSpPr>
      </xdr:nvSpPr>
      <xdr:spPr>
        <a:xfrm>
          <a:off x="783907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438150</xdr:colOff>
      <xdr:row>0</xdr:row>
      <xdr:rowOff>0</xdr:rowOff>
    </xdr:from>
    <xdr:to>
      <xdr:col>8</xdr:col>
      <xdr:colOff>581025</xdr:colOff>
      <xdr:row>0</xdr:row>
      <xdr:rowOff>0</xdr:rowOff>
    </xdr:to>
    <xdr:sp macro="[0]!ВыгрузкаЗаказа">
      <xdr:nvSpPr>
        <xdr:cNvPr id="2" name="Rectangle 3"/>
        <xdr:cNvSpPr>
          <a:spLocks/>
        </xdr:cNvSpPr>
      </xdr:nvSpPr>
      <xdr:spPr>
        <a:xfrm>
          <a:off x="9953625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ande-zakaz.ucoz.ua/instrukcija_po_oformleniju_zakaza.doc" TargetMode="External" /><Relationship Id="rId2" Type="http://schemas.openxmlformats.org/officeDocument/2006/relationships/hyperlink" Target="http://tiande-zakaz.ucoz.ua/index/instrukcija/0-20" TargetMode="External" /><Relationship Id="rId3" Type="http://schemas.openxmlformats.org/officeDocument/2006/relationships/hyperlink" Target="http://tiande-zakaz.ucoz.ua/index/0-18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AK847"/>
  <sheetViews>
    <sheetView tabSelected="1" zoomScaleSheetLayoutView="75" zoomScalePageLayoutView="0" workbookViewId="0" topLeftCell="A1">
      <selection activeCell="B16" sqref="B16"/>
    </sheetView>
  </sheetViews>
  <sheetFormatPr defaultColWidth="9.00390625" defaultRowHeight="12.75"/>
  <cols>
    <col min="1" max="1" width="12.125" style="2" bestFit="1" customWidth="1"/>
    <col min="2" max="2" width="80.125" style="2" customWidth="1"/>
    <col min="3" max="3" width="8.625" style="2" hidden="1" customWidth="1"/>
    <col min="4" max="4" width="8.875" style="2" hidden="1" customWidth="1"/>
    <col min="5" max="5" width="10.625" style="2" customWidth="1"/>
    <col min="6" max="9" width="11.00390625" style="2" customWidth="1"/>
    <col min="10" max="11" width="14.125" style="20" customWidth="1"/>
    <col min="12" max="12" width="21.75390625" style="32" bestFit="1" customWidth="1"/>
    <col min="13" max="13" width="13.875" style="20" customWidth="1"/>
    <col min="14" max="16384" width="9.125" style="20" customWidth="1"/>
  </cols>
  <sheetData>
    <row r="1" spans="1:19" ht="12.75">
      <c r="A1" s="79" t="s">
        <v>950</v>
      </c>
      <c r="B1" s="14"/>
      <c r="C1" s="14"/>
      <c r="D1" s="14"/>
      <c r="E1" s="14"/>
      <c r="F1" s="14"/>
      <c r="G1" s="14"/>
      <c r="H1" s="14"/>
      <c r="I1" s="14"/>
      <c r="J1" s="14"/>
      <c r="K1" s="32"/>
      <c r="M1" s="32"/>
      <c r="N1" s="132"/>
      <c r="O1" s="132"/>
      <c r="P1" s="132"/>
      <c r="Q1" s="132"/>
      <c r="R1" s="132"/>
      <c r="S1" s="132"/>
    </row>
    <row r="2" spans="1:19" ht="12" customHeight="1">
      <c r="A2" s="14"/>
      <c r="B2" s="22" t="s">
        <v>695</v>
      </c>
      <c r="C2" s="14"/>
      <c r="D2" s="14"/>
      <c r="E2" s="14"/>
      <c r="F2" s="14"/>
      <c r="G2" s="14"/>
      <c r="H2" s="14"/>
      <c r="I2" s="14"/>
      <c r="J2" s="14"/>
      <c r="K2" s="39"/>
      <c r="L2" s="32" t="s">
        <v>735</v>
      </c>
      <c r="M2" s="32" t="s">
        <v>736</v>
      </c>
      <c r="N2" s="132"/>
      <c r="O2" s="132"/>
      <c r="P2" s="132"/>
      <c r="Q2" s="132"/>
      <c r="R2" s="132"/>
      <c r="S2" s="132"/>
    </row>
    <row r="3" spans="1:19" ht="12.75" customHeight="1">
      <c r="A3" s="14"/>
      <c r="B3" s="22" t="s">
        <v>697</v>
      </c>
      <c r="C3" s="14"/>
      <c r="D3" s="14"/>
      <c r="E3" s="14"/>
      <c r="F3" s="213" t="s">
        <v>725</v>
      </c>
      <c r="G3" s="213"/>
      <c r="H3" s="213"/>
      <c r="I3" s="213"/>
      <c r="J3" s="145" t="s">
        <v>698</v>
      </c>
      <c r="K3" s="39"/>
      <c r="L3" s="193" t="s">
        <v>823</v>
      </c>
      <c r="M3" s="32" t="s">
        <v>737</v>
      </c>
      <c r="N3" s="132"/>
      <c r="O3" s="132"/>
      <c r="P3" s="132"/>
      <c r="Q3" s="132"/>
      <c r="R3" s="132"/>
      <c r="S3" s="132"/>
    </row>
    <row r="4" spans="1:19" ht="7.5" customHeight="1" thickBot="1">
      <c r="A4" s="14"/>
      <c r="B4" s="22"/>
      <c r="C4" s="14"/>
      <c r="D4" s="14"/>
      <c r="E4" s="14"/>
      <c r="F4" s="14"/>
      <c r="G4" s="14"/>
      <c r="H4" s="14"/>
      <c r="I4" s="14"/>
      <c r="J4" s="14"/>
      <c r="K4" s="39"/>
      <c r="M4" s="32" t="s">
        <v>945</v>
      </c>
      <c r="N4" s="132"/>
      <c r="O4" s="132"/>
      <c r="P4" s="132"/>
      <c r="Q4" s="132"/>
      <c r="R4" s="132"/>
      <c r="S4" s="132"/>
    </row>
    <row r="5" spans="1:19" ht="15.75" customHeight="1">
      <c r="A5" s="14"/>
      <c r="B5" s="23" t="s">
        <v>542</v>
      </c>
      <c r="C5" s="14"/>
      <c r="D5" s="14"/>
      <c r="E5" s="14"/>
      <c r="F5" s="146" t="s">
        <v>818</v>
      </c>
      <c r="G5" s="244" t="s">
        <v>822</v>
      </c>
      <c r="H5" s="244"/>
      <c r="I5" s="244"/>
      <c r="J5" s="214">
        <f>ROUNDUP(J8*1.01,1)</f>
        <v>0</v>
      </c>
      <c r="K5" s="40">
        <f>SUM(H32:H89)</f>
        <v>0</v>
      </c>
      <c r="M5" s="32" t="s">
        <v>946</v>
      </c>
      <c r="N5" s="132"/>
      <c r="O5" s="132"/>
      <c r="P5" s="132"/>
      <c r="Q5" s="132"/>
      <c r="R5" s="132"/>
      <c r="S5" s="132"/>
    </row>
    <row r="6" spans="1:19" ht="15.75" customHeight="1" thickBot="1">
      <c r="A6" s="24"/>
      <c r="B6" s="25" t="s">
        <v>543</v>
      </c>
      <c r="C6" s="24"/>
      <c r="D6" s="24"/>
      <c r="E6" s="24"/>
      <c r="F6" s="147" t="s">
        <v>819</v>
      </c>
      <c r="G6" s="245" t="s">
        <v>817</v>
      </c>
      <c r="H6" s="245"/>
      <c r="I6" s="245"/>
      <c r="J6" s="215"/>
      <c r="K6" s="40">
        <f>SUM(H91:H695)</f>
        <v>0</v>
      </c>
      <c r="L6" s="35"/>
      <c r="M6" s="32" t="s">
        <v>947</v>
      </c>
      <c r="N6" s="132"/>
      <c r="O6" s="132"/>
      <c r="P6" s="132"/>
      <c r="Q6" s="132"/>
      <c r="R6" s="132"/>
      <c r="S6" s="132"/>
    </row>
    <row r="7" spans="1:19" ht="7.5" customHeight="1" thickBot="1">
      <c r="A7" s="24"/>
      <c r="B7" s="25"/>
      <c r="C7" s="24"/>
      <c r="D7" s="24"/>
      <c r="E7" s="24"/>
      <c r="F7" s="14"/>
      <c r="G7" s="14"/>
      <c r="H7" s="14"/>
      <c r="I7" s="14"/>
      <c r="J7" s="14"/>
      <c r="K7" s="40"/>
      <c r="M7" s="32" t="s">
        <v>948</v>
      </c>
      <c r="N7" s="132"/>
      <c r="O7" s="132"/>
      <c r="P7" s="132"/>
      <c r="Q7" s="132"/>
      <c r="R7" s="132"/>
      <c r="S7" s="132"/>
    </row>
    <row r="8" spans="1:19" ht="15.75" customHeight="1">
      <c r="A8" s="25"/>
      <c r="B8" s="237" t="s">
        <v>704</v>
      </c>
      <c r="C8" s="25"/>
      <c r="D8" s="25"/>
      <c r="E8" s="25"/>
      <c r="F8" s="211" t="s">
        <v>699</v>
      </c>
      <c r="G8" s="224" t="s">
        <v>784</v>
      </c>
      <c r="H8" s="225"/>
      <c r="I8" s="226"/>
      <c r="J8" s="216">
        <f>ROUNDUP(K8,1)</f>
        <v>0</v>
      </c>
      <c r="K8" s="40">
        <f>K5+K6*(100-F28)/100</f>
        <v>0</v>
      </c>
      <c r="L8" s="33"/>
      <c r="M8" s="32" t="s">
        <v>944</v>
      </c>
      <c r="N8" s="132"/>
      <c r="O8" s="132"/>
      <c r="P8" s="132"/>
      <c r="Q8" s="132"/>
      <c r="R8" s="132"/>
      <c r="S8" s="132"/>
    </row>
    <row r="9" spans="1:19" ht="15.75" customHeight="1" thickBot="1">
      <c r="A9" s="14"/>
      <c r="B9" s="237"/>
      <c r="C9" s="14"/>
      <c r="D9" s="14"/>
      <c r="E9" s="14"/>
      <c r="F9" s="212"/>
      <c r="G9" s="227"/>
      <c r="H9" s="228"/>
      <c r="I9" s="229"/>
      <c r="J9" s="217"/>
      <c r="K9" s="38"/>
      <c r="L9" s="132"/>
      <c r="M9" s="132"/>
      <c r="N9" s="132"/>
      <c r="O9" s="132"/>
      <c r="P9" s="132"/>
      <c r="Q9" s="132"/>
      <c r="R9" s="132"/>
      <c r="S9" s="132"/>
    </row>
    <row r="10" spans="1:19" ht="7.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38"/>
      <c r="L10" s="132"/>
      <c r="M10" s="132"/>
      <c r="N10" s="132"/>
      <c r="O10" s="132"/>
      <c r="P10" s="132"/>
      <c r="Q10" s="132"/>
      <c r="R10" s="132"/>
      <c r="S10" s="132"/>
    </row>
    <row r="11" spans="1:37" ht="15.75" customHeight="1">
      <c r="A11" s="14"/>
      <c r="B11" s="239" t="s">
        <v>696</v>
      </c>
      <c r="C11" s="14"/>
      <c r="D11" s="14"/>
      <c r="E11" s="14"/>
      <c r="F11" s="242" t="s">
        <v>699</v>
      </c>
      <c r="G11" s="218" t="s">
        <v>702</v>
      </c>
      <c r="H11" s="219"/>
      <c r="I11" s="220"/>
      <c r="J11" s="240" t="s">
        <v>703</v>
      </c>
      <c r="K11" s="134"/>
      <c r="L11" s="135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1:37" ht="15.75" customHeight="1" thickBot="1">
      <c r="A12" s="14"/>
      <c r="B12" s="239"/>
      <c r="C12" s="14"/>
      <c r="D12" s="14"/>
      <c r="E12" s="15"/>
      <c r="F12" s="243"/>
      <c r="G12" s="221"/>
      <c r="H12" s="222"/>
      <c r="I12" s="223"/>
      <c r="J12" s="241"/>
      <c r="K12" s="134"/>
      <c r="L12" s="135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1:37" ht="12" customHeight="1">
      <c r="A13" s="15"/>
      <c r="B13" s="148"/>
      <c r="C13" s="15"/>
      <c r="D13" s="15"/>
      <c r="E13" s="15"/>
      <c r="F13" s="31"/>
      <c r="G13" s="31"/>
      <c r="H13" s="31"/>
      <c r="I13" s="31"/>
      <c r="J13" s="136"/>
      <c r="K13" s="134"/>
      <c r="L13" s="135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1:37" ht="12" customHeight="1" thickBot="1">
      <c r="A14" s="149"/>
      <c r="B14" s="150"/>
      <c r="C14" s="149"/>
      <c r="D14" s="149"/>
      <c r="E14" s="149"/>
      <c r="F14" s="149"/>
      <c r="G14" s="149"/>
      <c r="H14" s="149"/>
      <c r="I14" s="149"/>
      <c r="J14" s="149"/>
      <c r="K14" s="132"/>
      <c r="L14" s="135"/>
      <c r="M14" s="132"/>
      <c r="N14" s="135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</row>
    <row r="15" spans="1:37" ht="13.5" customHeight="1" thickTop="1">
      <c r="A15" s="234" t="s">
        <v>731</v>
      </c>
      <c r="B15" s="17" t="s">
        <v>606</v>
      </c>
      <c r="C15" s="1"/>
      <c r="D15" s="1"/>
      <c r="E15" s="249">
        <v>5</v>
      </c>
      <c r="F15" s="205" t="s">
        <v>603</v>
      </c>
      <c r="G15" s="206"/>
      <c r="H15" s="206"/>
      <c r="I15" s="206"/>
      <c r="J15" s="207"/>
      <c r="K15" s="134"/>
      <c r="L15" s="135"/>
      <c r="M15" s="135"/>
      <c r="N15" s="135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1:37" ht="15.75" customHeight="1" thickBot="1">
      <c r="A16" s="200"/>
      <c r="B16" s="151"/>
      <c r="C16" s="3"/>
      <c r="D16" s="4"/>
      <c r="E16" s="250"/>
      <c r="F16" s="202"/>
      <c r="G16" s="203"/>
      <c r="H16" s="203"/>
      <c r="I16" s="203"/>
      <c r="J16" s="204"/>
      <c r="K16" s="134"/>
      <c r="L16" s="34"/>
      <c r="M16" s="135"/>
      <c r="N16" s="141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1:37" ht="7.5" customHeight="1" thickBot="1" thickTop="1">
      <c r="A17" s="36"/>
      <c r="B17" s="27"/>
      <c r="C17" s="4"/>
      <c r="D17" s="4"/>
      <c r="E17" s="15"/>
      <c r="F17" s="28"/>
      <c r="G17" s="28"/>
      <c r="H17" s="28"/>
      <c r="I17" s="28"/>
      <c r="J17" s="143"/>
      <c r="K17" s="132"/>
      <c r="L17" s="34"/>
      <c r="M17" s="141"/>
      <c r="N17" s="141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</row>
    <row r="18" spans="1:37" ht="15.75" customHeight="1" thickTop="1">
      <c r="A18" s="238" t="s">
        <v>732</v>
      </c>
      <c r="B18" s="17" t="s">
        <v>601</v>
      </c>
      <c r="C18" s="1"/>
      <c r="D18" s="1"/>
      <c r="E18" s="200">
        <v>6</v>
      </c>
      <c r="F18" s="205" t="s">
        <v>602</v>
      </c>
      <c r="G18" s="206"/>
      <c r="H18" s="206"/>
      <c r="I18" s="206"/>
      <c r="J18" s="207"/>
      <c r="K18" s="134"/>
      <c r="L18" s="142"/>
      <c r="M18" s="141"/>
      <c r="N18" s="141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1:37" ht="15.75" customHeight="1" thickBot="1">
      <c r="A19" s="200"/>
      <c r="B19" s="152"/>
      <c r="C19" s="1"/>
      <c r="D19" s="1"/>
      <c r="E19" s="201"/>
      <c r="F19" s="208"/>
      <c r="G19" s="209"/>
      <c r="H19" s="209"/>
      <c r="I19" s="209"/>
      <c r="J19" s="210"/>
      <c r="K19" s="134"/>
      <c r="L19" s="142"/>
      <c r="M19" s="141"/>
      <c r="N19" s="141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</row>
    <row r="20" spans="1:37" ht="7.5" customHeight="1" thickBot="1" thickTop="1">
      <c r="A20" s="37"/>
      <c r="B20" s="31"/>
      <c r="C20" s="1"/>
      <c r="D20" s="1"/>
      <c r="E20" s="14"/>
      <c r="F20" s="15"/>
      <c r="G20" s="15"/>
      <c r="H20" s="15"/>
      <c r="I20" s="15"/>
      <c r="J20" s="15"/>
      <c r="K20" s="133"/>
      <c r="L20" s="142"/>
      <c r="M20" s="141"/>
      <c r="N20" s="141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</row>
    <row r="21" spans="1:37" ht="15.75" customHeight="1" thickTop="1">
      <c r="A21" s="238" t="s">
        <v>733</v>
      </c>
      <c r="B21" s="18" t="s">
        <v>700</v>
      </c>
      <c r="C21" s="1"/>
      <c r="D21" s="1"/>
      <c r="E21" s="200">
        <v>7</v>
      </c>
      <c r="F21" s="205" t="s">
        <v>604</v>
      </c>
      <c r="G21" s="206"/>
      <c r="H21" s="206"/>
      <c r="I21" s="206"/>
      <c r="J21" s="207"/>
      <c r="K21" s="134"/>
      <c r="L21" s="142"/>
      <c r="M21" s="141"/>
      <c r="N21" s="141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</row>
    <row r="22" spans="1:37" ht="15.75" customHeight="1" thickBot="1">
      <c r="A22" s="200"/>
      <c r="B22" s="152"/>
      <c r="C22" s="1"/>
      <c r="D22" s="1"/>
      <c r="E22" s="201"/>
      <c r="F22" s="202"/>
      <c r="G22" s="203"/>
      <c r="H22" s="203"/>
      <c r="I22" s="203"/>
      <c r="J22" s="204"/>
      <c r="K22" s="134"/>
      <c r="L22" s="142"/>
      <c r="M22" s="141"/>
      <c r="N22" s="141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</row>
    <row r="23" spans="1:37" ht="7.5" customHeight="1" thickBot="1" thickTop="1">
      <c r="A23" s="29"/>
      <c r="B23" s="31"/>
      <c r="C23" s="1"/>
      <c r="D23" s="1"/>
      <c r="E23" s="14"/>
      <c r="F23" s="15"/>
      <c r="G23" s="15"/>
      <c r="H23" s="15"/>
      <c r="I23" s="15"/>
      <c r="J23" s="15"/>
      <c r="K23" s="137"/>
      <c r="L23" s="142"/>
      <c r="M23" s="141"/>
      <c r="N23" s="141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</row>
    <row r="24" spans="1:37" ht="15.75" customHeight="1" thickTop="1">
      <c r="A24" s="238" t="s">
        <v>730</v>
      </c>
      <c r="B24" s="18" t="s">
        <v>734</v>
      </c>
      <c r="C24" s="1"/>
      <c r="D24" s="1"/>
      <c r="E24" s="200">
        <v>8</v>
      </c>
      <c r="F24" s="205" t="s">
        <v>605</v>
      </c>
      <c r="G24" s="206"/>
      <c r="H24" s="206"/>
      <c r="I24" s="206"/>
      <c r="J24" s="207"/>
      <c r="K24" s="137"/>
      <c r="L24" s="142"/>
      <c r="M24" s="141"/>
      <c r="N24" s="141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</row>
    <row r="25" spans="1:37" ht="15.75" customHeight="1" thickBot="1">
      <c r="A25" s="201"/>
      <c r="B25" s="152"/>
      <c r="C25" s="1"/>
      <c r="D25" s="1"/>
      <c r="E25" s="201"/>
      <c r="F25" s="208"/>
      <c r="G25" s="209"/>
      <c r="H25" s="209"/>
      <c r="I25" s="209"/>
      <c r="J25" s="210"/>
      <c r="K25" s="137"/>
      <c r="L25" s="142"/>
      <c r="M25" s="141"/>
      <c r="N25" s="141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</row>
    <row r="26" spans="1:37" ht="7.5" customHeight="1" thickBot="1" thickTop="1">
      <c r="A26" s="26"/>
      <c r="B26" s="30"/>
      <c r="C26" s="1"/>
      <c r="D26" s="1"/>
      <c r="E26" s="14"/>
      <c r="F26" s="15"/>
      <c r="G26" s="15"/>
      <c r="H26" s="15"/>
      <c r="I26" s="15"/>
      <c r="J26" s="15"/>
      <c r="K26" s="138"/>
      <c r="L26" s="142"/>
      <c r="M26" s="141"/>
      <c r="N26" s="141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</row>
    <row r="27" spans="1:37" ht="15.75" customHeight="1" thickTop="1">
      <c r="A27" s="14"/>
      <c r="B27" s="153" t="s">
        <v>821</v>
      </c>
      <c r="C27" s="1"/>
      <c r="D27" s="1"/>
      <c r="E27" s="200">
        <v>9</v>
      </c>
      <c r="F27" s="205" t="s">
        <v>820</v>
      </c>
      <c r="G27" s="206"/>
      <c r="H27" s="206"/>
      <c r="I27" s="206"/>
      <c r="J27" s="207"/>
      <c r="K27" s="139"/>
      <c r="L27" s="142"/>
      <c r="M27" s="141"/>
      <c r="N27" s="141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</row>
    <row r="28" spans="1:37" ht="15.75" customHeight="1" thickBot="1">
      <c r="A28" s="14"/>
      <c r="B28" s="232" t="s">
        <v>949</v>
      </c>
      <c r="C28" s="1"/>
      <c r="D28" s="1"/>
      <c r="E28" s="201"/>
      <c r="F28" s="202">
        <v>0</v>
      </c>
      <c r="G28" s="203"/>
      <c r="H28" s="203"/>
      <c r="I28" s="203"/>
      <c r="J28" s="204"/>
      <c r="K28" s="139"/>
      <c r="L28" s="142"/>
      <c r="M28" s="141"/>
      <c r="N28" s="141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</row>
    <row r="29" spans="1:37" ht="7.5" customHeight="1" thickTop="1">
      <c r="A29" s="26"/>
      <c r="B29" s="232"/>
      <c r="C29" s="1"/>
      <c r="D29" s="1"/>
      <c r="E29" s="14"/>
      <c r="F29" s="143"/>
      <c r="G29" s="144"/>
      <c r="H29" s="144"/>
      <c r="I29" s="144"/>
      <c r="J29" s="16"/>
      <c r="K29" s="138"/>
      <c r="L29" s="142"/>
      <c r="M29" s="141"/>
      <c r="N29" s="141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</row>
    <row r="30" spans="1:37" ht="26.25" customHeight="1" thickBot="1">
      <c r="A30" s="14"/>
      <c r="B30" s="233"/>
      <c r="C30" s="19"/>
      <c r="D30" s="19"/>
      <c r="E30" s="19"/>
      <c r="F30" s="19"/>
      <c r="G30" s="19"/>
      <c r="H30" s="19"/>
      <c r="I30" s="19"/>
      <c r="J30" s="15"/>
      <c r="K30" s="133"/>
      <c r="L30" s="142"/>
      <c r="M30" s="141"/>
      <c r="N30" s="135"/>
      <c r="O30" s="133"/>
      <c r="P30" s="133"/>
      <c r="Q30" s="133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</row>
    <row r="31" spans="1:13" s="21" customFormat="1" ht="36.75" customHeight="1">
      <c r="A31" s="42" t="s">
        <v>216</v>
      </c>
      <c r="B31" s="42" t="s">
        <v>217</v>
      </c>
      <c r="C31" s="43" t="s">
        <v>535</v>
      </c>
      <c r="D31" s="43" t="s">
        <v>536</v>
      </c>
      <c r="E31" s="43" t="s">
        <v>537</v>
      </c>
      <c r="F31" s="55" t="s">
        <v>538</v>
      </c>
      <c r="G31" s="62" t="s">
        <v>539</v>
      </c>
      <c r="H31" s="59" t="s">
        <v>540</v>
      </c>
      <c r="I31" s="42" t="s">
        <v>541</v>
      </c>
      <c r="L31" s="142"/>
      <c r="M31" s="135"/>
    </row>
    <row r="32" spans="1:37" ht="12.75">
      <c r="A32" s="8"/>
      <c r="B32" s="70" t="s">
        <v>356</v>
      </c>
      <c r="C32" s="8"/>
      <c r="D32" s="8"/>
      <c r="E32" s="8"/>
      <c r="F32" s="48"/>
      <c r="G32" s="191"/>
      <c r="H32" s="9"/>
      <c r="I32" s="8"/>
      <c r="K32" s="132"/>
      <c r="L32" s="34"/>
      <c r="M32" s="21"/>
      <c r="N32" s="140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</row>
    <row r="33" spans="1:37" ht="12.75">
      <c r="A33" s="162">
        <v>101096</v>
      </c>
      <c r="B33" s="189" t="s">
        <v>824</v>
      </c>
      <c r="C33" s="163">
        <v>25.1</v>
      </c>
      <c r="D33" s="46">
        <f aca="true" t="shared" si="0" ref="D33:D64">ROUND(C33*1.5,0)</f>
        <v>38</v>
      </c>
      <c r="E33" s="46">
        <f>IF(F16&gt;=1,C33,D33)</f>
        <v>38</v>
      </c>
      <c r="F33" s="164">
        <v>0</v>
      </c>
      <c r="G33" s="63"/>
      <c r="H33" s="61">
        <f aca="true" t="shared" si="1" ref="H33:H64">E33*G33</f>
        <v>0</v>
      </c>
      <c r="I33" s="47">
        <f aca="true" t="shared" si="2" ref="I33:I64">F33*G33</f>
        <v>0</v>
      </c>
      <c r="K33" s="132"/>
      <c r="L33" s="34"/>
      <c r="M33" s="21"/>
      <c r="N33" s="140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</row>
    <row r="34" spans="1:37" ht="12.75">
      <c r="A34" s="162">
        <v>100801</v>
      </c>
      <c r="B34" s="189" t="s">
        <v>825</v>
      </c>
      <c r="C34" s="163">
        <v>0.8</v>
      </c>
      <c r="D34" s="46">
        <f t="shared" si="0"/>
        <v>1</v>
      </c>
      <c r="E34" s="46">
        <f>IF(F16&gt;=1,C34,D34)</f>
        <v>1</v>
      </c>
      <c r="F34" s="164">
        <v>0</v>
      </c>
      <c r="G34" s="63"/>
      <c r="H34" s="61">
        <f t="shared" si="1"/>
        <v>0</v>
      </c>
      <c r="I34" s="47">
        <f t="shared" si="2"/>
        <v>0</v>
      </c>
      <c r="K34" s="132"/>
      <c r="L34" s="34"/>
      <c r="M34" s="21"/>
      <c r="N34" s="140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</row>
    <row r="35" spans="1:37" ht="12.75">
      <c r="A35" s="162">
        <v>100311</v>
      </c>
      <c r="B35" s="189" t="s">
        <v>292</v>
      </c>
      <c r="C35" s="163">
        <v>1.43</v>
      </c>
      <c r="D35" s="46">
        <f t="shared" si="0"/>
        <v>2</v>
      </c>
      <c r="E35" s="46">
        <f>IF(F16&gt;=1,C35,D35)</f>
        <v>2</v>
      </c>
      <c r="F35" s="164">
        <v>0</v>
      </c>
      <c r="G35" s="63"/>
      <c r="H35" s="61">
        <f t="shared" si="1"/>
        <v>0</v>
      </c>
      <c r="I35" s="47">
        <f t="shared" si="2"/>
        <v>0</v>
      </c>
      <c r="K35" s="132"/>
      <c r="L35" s="41"/>
      <c r="M35" s="140"/>
      <c r="N35" s="140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</row>
    <row r="36" spans="1:37" ht="12.75">
      <c r="A36" s="162">
        <v>100237</v>
      </c>
      <c r="B36" s="189" t="s">
        <v>826</v>
      </c>
      <c r="C36" s="163">
        <v>2.31</v>
      </c>
      <c r="D36" s="46">
        <f t="shared" si="0"/>
        <v>3</v>
      </c>
      <c r="E36" s="46">
        <f>IF(F16&gt;=1,C36,D36)</f>
        <v>3</v>
      </c>
      <c r="F36" s="164">
        <v>0</v>
      </c>
      <c r="G36" s="63"/>
      <c r="H36" s="61">
        <f t="shared" si="1"/>
        <v>0</v>
      </c>
      <c r="I36" s="47">
        <f t="shared" si="2"/>
        <v>0</v>
      </c>
      <c r="K36" s="132"/>
      <c r="L36" s="41"/>
      <c r="M36" s="140"/>
      <c r="N36" s="140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</row>
    <row r="37" spans="1:37" ht="12.75">
      <c r="A37" s="162">
        <v>100225</v>
      </c>
      <c r="B37" s="189" t="s">
        <v>827</v>
      </c>
      <c r="C37" s="163">
        <v>3.6</v>
      </c>
      <c r="D37" s="46">
        <f t="shared" si="0"/>
        <v>5</v>
      </c>
      <c r="E37" s="46">
        <f>IF(F16&gt;=1,C37,D37)</f>
        <v>5</v>
      </c>
      <c r="F37" s="164">
        <v>0</v>
      </c>
      <c r="G37" s="63"/>
      <c r="H37" s="61">
        <f t="shared" si="1"/>
        <v>0</v>
      </c>
      <c r="I37" s="47">
        <f t="shared" si="2"/>
        <v>0</v>
      </c>
      <c r="K37" s="132"/>
      <c r="L37" s="41"/>
      <c r="M37" s="140"/>
      <c r="N37" s="140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</row>
    <row r="38" spans="1:13" ht="12.75">
      <c r="A38" s="162">
        <v>100221</v>
      </c>
      <c r="B38" s="189" t="s">
        <v>738</v>
      </c>
      <c r="C38" s="163">
        <v>2.7</v>
      </c>
      <c r="D38" s="46">
        <f t="shared" si="0"/>
        <v>4</v>
      </c>
      <c r="E38" s="46">
        <f>IF(F16&gt;=1,C38,D38)</f>
        <v>4</v>
      </c>
      <c r="F38" s="164">
        <v>0</v>
      </c>
      <c r="G38" s="63"/>
      <c r="H38" s="61">
        <f t="shared" si="1"/>
        <v>0</v>
      </c>
      <c r="I38" s="47">
        <f t="shared" si="2"/>
        <v>0</v>
      </c>
      <c r="L38" s="41"/>
      <c r="M38" s="140"/>
    </row>
    <row r="39" spans="1:12" ht="12.75">
      <c r="A39" s="162" t="s">
        <v>758</v>
      </c>
      <c r="B39" s="189" t="s">
        <v>746</v>
      </c>
      <c r="C39" s="163">
        <v>1.47</v>
      </c>
      <c r="D39" s="46">
        <f t="shared" si="0"/>
        <v>2</v>
      </c>
      <c r="E39" s="46">
        <f>IF(F16&gt;=1,C39,D39)</f>
        <v>2</v>
      </c>
      <c r="F39" s="164">
        <v>0</v>
      </c>
      <c r="G39" s="63"/>
      <c r="H39" s="61">
        <f t="shared" si="1"/>
        <v>0</v>
      </c>
      <c r="I39" s="47">
        <f t="shared" si="2"/>
        <v>0</v>
      </c>
      <c r="L39" s="41"/>
    </row>
    <row r="40" spans="1:12" ht="12.75">
      <c r="A40" s="162">
        <v>100206</v>
      </c>
      <c r="B40" s="189" t="s">
        <v>634</v>
      </c>
      <c r="C40" s="163">
        <v>2.9</v>
      </c>
      <c r="D40" s="46">
        <f t="shared" si="0"/>
        <v>4</v>
      </c>
      <c r="E40" s="46">
        <f>IF(F16&gt;=1,C40,D40)</f>
        <v>4</v>
      </c>
      <c r="F40" s="164">
        <v>0</v>
      </c>
      <c r="G40" s="63"/>
      <c r="H40" s="61">
        <f t="shared" si="1"/>
        <v>0</v>
      </c>
      <c r="I40" s="47">
        <f t="shared" si="2"/>
        <v>0</v>
      </c>
      <c r="L40" s="41"/>
    </row>
    <row r="41" spans="1:12" ht="12.75">
      <c r="A41" s="162">
        <v>100202</v>
      </c>
      <c r="B41" s="189" t="s">
        <v>85</v>
      </c>
      <c r="C41" s="163">
        <v>25.1</v>
      </c>
      <c r="D41" s="46">
        <f t="shared" si="0"/>
        <v>38</v>
      </c>
      <c r="E41" s="46">
        <f>IF(F16&gt;=1,C41,D41)</f>
        <v>38</v>
      </c>
      <c r="F41" s="164">
        <v>0</v>
      </c>
      <c r="G41" s="63"/>
      <c r="H41" s="61">
        <f t="shared" si="1"/>
        <v>0</v>
      </c>
      <c r="I41" s="47">
        <f t="shared" si="2"/>
        <v>0</v>
      </c>
      <c r="L41" s="41"/>
    </row>
    <row r="42" spans="1:12" ht="12.75">
      <c r="A42" s="162">
        <v>100226</v>
      </c>
      <c r="B42" s="189" t="s">
        <v>942</v>
      </c>
      <c r="C42" s="163">
        <v>2</v>
      </c>
      <c r="D42" s="46">
        <f t="shared" si="0"/>
        <v>3</v>
      </c>
      <c r="E42" s="46">
        <f>IF(F16&gt;=1,C42,D42)</f>
        <v>3</v>
      </c>
      <c r="F42" s="164">
        <v>0</v>
      </c>
      <c r="G42" s="63"/>
      <c r="H42" s="61">
        <f t="shared" si="1"/>
        <v>0</v>
      </c>
      <c r="I42" s="47">
        <f t="shared" si="2"/>
        <v>0</v>
      </c>
      <c r="L42" s="41"/>
    </row>
    <row r="43" spans="1:13" s="68" customFormat="1" ht="12.75">
      <c r="A43" s="162">
        <v>100228</v>
      </c>
      <c r="B43" s="189" t="s">
        <v>828</v>
      </c>
      <c r="C43" s="163">
        <v>2.3</v>
      </c>
      <c r="D43" s="80">
        <f t="shared" si="0"/>
        <v>3</v>
      </c>
      <c r="E43" s="80">
        <f>IF(F16&gt;=1,C43,D43)</f>
        <v>3</v>
      </c>
      <c r="F43" s="164">
        <v>0</v>
      </c>
      <c r="G43" s="81"/>
      <c r="H43" s="82">
        <f t="shared" si="1"/>
        <v>0</v>
      </c>
      <c r="I43" s="83">
        <f t="shared" si="2"/>
        <v>0</v>
      </c>
      <c r="L43" s="69"/>
      <c r="M43" s="20"/>
    </row>
    <row r="44" spans="1:13" ht="12.75">
      <c r="A44" s="162">
        <v>100236</v>
      </c>
      <c r="B44" s="189" t="s">
        <v>829</v>
      </c>
      <c r="C44" s="163">
        <v>3.1</v>
      </c>
      <c r="D44" s="46">
        <f t="shared" si="0"/>
        <v>5</v>
      </c>
      <c r="E44" s="46">
        <f>IF(F16&gt;=1,C44,D44)</f>
        <v>5</v>
      </c>
      <c r="F44" s="164">
        <v>0</v>
      </c>
      <c r="G44" s="63"/>
      <c r="H44" s="61">
        <f t="shared" si="1"/>
        <v>0</v>
      </c>
      <c r="I44" s="47">
        <f t="shared" si="2"/>
        <v>0</v>
      </c>
      <c r="M44" s="68"/>
    </row>
    <row r="45" spans="1:9" ht="12.75">
      <c r="A45" s="162">
        <v>100224</v>
      </c>
      <c r="B45" s="189" t="s">
        <v>830</v>
      </c>
      <c r="C45" s="163">
        <v>11.15</v>
      </c>
      <c r="D45" s="46">
        <f t="shared" si="0"/>
        <v>17</v>
      </c>
      <c r="E45" s="46">
        <f>IF(F16&gt;=1,C45,D45)</f>
        <v>17</v>
      </c>
      <c r="F45" s="164">
        <v>0</v>
      </c>
      <c r="G45" s="63"/>
      <c r="H45" s="61">
        <f t="shared" si="1"/>
        <v>0</v>
      </c>
      <c r="I45" s="47">
        <f t="shared" si="2"/>
        <v>0</v>
      </c>
    </row>
    <row r="46" spans="1:9" ht="12.75">
      <c r="A46" s="162">
        <v>100234</v>
      </c>
      <c r="B46" s="189" t="s">
        <v>831</v>
      </c>
      <c r="C46" s="163">
        <v>15.7</v>
      </c>
      <c r="D46" s="46">
        <f t="shared" si="0"/>
        <v>24</v>
      </c>
      <c r="E46" s="46">
        <f>IF(F16&gt;=1,C46,D46)</f>
        <v>24</v>
      </c>
      <c r="F46" s="164">
        <v>0</v>
      </c>
      <c r="G46" s="63"/>
      <c r="H46" s="61">
        <f t="shared" si="1"/>
        <v>0</v>
      </c>
      <c r="I46" s="47">
        <f t="shared" si="2"/>
        <v>0</v>
      </c>
    </row>
    <row r="47" spans="1:9" ht="12.75">
      <c r="A47" s="162">
        <v>100233</v>
      </c>
      <c r="B47" s="189" t="s">
        <v>832</v>
      </c>
      <c r="C47" s="163">
        <v>6.2</v>
      </c>
      <c r="D47" s="46">
        <f t="shared" si="0"/>
        <v>9</v>
      </c>
      <c r="E47" s="46">
        <f>IF(F16&gt;=1,C47,D47)</f>
        <v>9</v>
      </c>
      <c r="F47" s="164">
        <v>0</v>
      </c>
      <c r="G47" s="63"/>
      <c r="H47" s="61">
        <f t="shared" si="1"/>
        <v>0</v>
      </c>
      <c r="I47" s="47">
        <f t="shared" si="2"/>
        <v>0</v>
      </c>
    </row>
    <row r="48" spans="1:9" ht="12.75">
      <c r="A48" s="162">
        <v>100210</v>
      </c>
      <c r="B48" s="189" t="s">
        <v>136</v>
      </c>
      <c r="C48" s="163">
        <v>15</v>
      </c>
      <c r="D48" s="46">
        <f t="shared" si="0"/>
        <v>23</v>
      </c>
      <c r="E48" s="46">
        <f>IF(F16&gt;=100000,C48,D48)</f>
        <v>23</v>
      </c>
      <c r="F48" s="164">
        <v>0</v>
      </c>
      <c r="G48" s="63"/>
      <c r="H48" s="61">
        <f t="shared" si="1"/>
        <v>0</v>
      </c>
      <c r="I48" s="47">
        <f t="shared" si="2"/>
        <v>0</v>
      </c>
    </row>
    <row r="49" spans="1:9" ht="12.75">
      <c r="A49" s="162">
        <v>100229</v>
      </c>
      <c r="B49" s="189" t="s">
        <v>833</v>
      </c>
      <c r="C49" s="163">
        <v>1.7</v>
      </c>
      <c r="D49" s="46">
        <f t="shared" si="0"/>
        <v>3</v>
      </c>
      <c r="E49" s="46">
        <f>IF(F16&gt;=1,C49,D49)</f>
        <v>3</v>
      </c>
      <c r="F49" s="164">
        <v>0</v>
      </c>
      <c r="G49" s="63"/>
      <c r="H49" s="61">
        <f t="shared" si="1"/>
        <v>0</v>
      </c>
      <c r="I49" s="47">
        <f t="shared" si="2"/>
        <v>0</v>
      </c>
    </row>
    <row r="50" spans="1:9" ht="12.75">
      <c r="A50" s="162">
        <v>100211</v>
      </c>
      <c r="B50" s="189" t="s">
        <v>357</v>
      </c>
      <c r="C50" s="163">
        <v>3</v>
      </c>
      <c r="D50" s="46">
        <f t="shared" si="0"/>
        <v>5</v>
      </c>
      <c r="E50" s="46">
        <f>IF(F16&gt;=1,C50,D50)</f>
        <v>5</v>
      </c>
      <c r="F50" s="164">
        <v>0</v>
      </c>
      <c r="G50" s="63"/>
      <c r="H50" s="61">
        <f t="shared" si="1"/>
        <v>0</v>
      </c>
      <c r="I50" s="47">
        <f t="shared" si="2"/>
        <v>0</v>
      </c>
    </row>
    <row r="51" spans="1:9" ht="12.75">
      <c r="A51" s="162">
        <v>100222</v>
      </c>
      <c r="B51" s="189" t="s">
        <v>768</v>
      </c>
      <c r="C51" s="163">
        <v>1.8</v>
      </c>
      <c r="D51" s="46">
        <f t="shared" si="0"/>
        <v>3</v>
      </c>
      <c r="E51" s="46">
        <f>IF(F16&gt;=1,C51,D51)</f>
        <v>3</v>
      </c>
      <c r="F51" s="164">
        <v>0</v>
      </c>
      <c r="G51" s="63"/>
      <c r="H51" s="61">
        <f t="shared" si="1"/>
        <v>0</v>
      </c>
      <c r="I51" s="47">
        <f t="shared" si="2"/>
        <v>0</v>
      </c>
    </row>
    <row r="52" spans="1:9" ht="12.75">
      <c r="A52" s="162">
        <v>100231</v>
      </c>
      <c r="B52" s="189" t="s">
        <v>834</v>
      </c>
      <c r="C52" s="163">
        <v>1.55</v>
      </c>
      <c r="D52" s="46">
        <f t="shared" si="0"/>
        <v>2</v>
      </c>
      <c r="E52" s="46">
        <f>IF(F16&gt;=1,C52,D52)</f>
        <v>2</v>
      </c>
      <c r="F52" s="164">
        <v>0</v>
      </c>
      <c r="G52" s="63"/>
      <c r="H52" s="61">
        <f t="shared" si="1"/>
        <v>0</v>
      </c>
      <c r="I52" s="47">
        <f t="shared" si="2"/>
        <v>0</v>
      </c>
    </row>
    <row r="53" spans="1:9" ht="12.75">
      <c r="A53" s="162">
        <v>100218</v>
      </c>
      <c r="B53" s="189" t="s">
        <v>635</v>
      </c>
      <c r="C53" s="163">
        <v>2.25</v>
      </c>
      <c r="D53" s="46">
        <f t="shared" si="0"/>
        <v>3</v>
      </c>
      <c r="E53" s="46">
        <f>IF(F16&gt;=1,C53,D53)</f>
        <v>3</v>
      </c>
      <c r="F53" s="164">
        <v>0</v>
      </c>
      <c r="G53" s="63"/>
      <c r="H53" s="61">
        <f t="shared" si="1"/>
        <v>0</v>
      </c>
      <c r="I53" s="47">
        <f t="shared" si="2"/>
        <v>0</v>
      </c>
    </row>
    <row r="54" spans="1:9" ht="12.75">
      <c r="A54" s="162">
        <v>100227</v>
      </c>
      <c r="B54" s="189" t="s">
        <v>773</v>
      </c>
      <c r="C54" s="163">
        <v>7.1</v>
      </c>
      <c r="D54" s="46">
        <f t="shared" si="0"/>
        <v>11</v>
      </c>
      <c r="E54" s="46">
        <f>IF(F16&gt;=1,C54,D54)</f>
        <v>11</v>
      </c>
      <c r="F54" s="164">
        <v>0</v>
      </c>
      <c r="G54" s="63"/>
      <c r="H54" s="61">
        <f t="shared" si="1"/>
        <v>0</v>
      </c>
      <c r="I54" s="47">
        <f t="shared" si="2"/>
        <v>0</v>
      </c>
    </row>
    <row r="55" spans="1:9" ht="12.75">
      <c r="A55" s="162">
        <v>100217</v>
      </c>
      <c r="B55" s="189" t="s">
        <v>255</v>
      </c>
      <c r="C55" s="163">
        <v>2.2</v>
      </c>
      <c r="D55" s="46">
        <f t="shared" si="0"/>
        <v>3</v>
      </c>
      <c r="E55" s="46">
        <f>IF(F16&gt;=1,C55,D55)</f>
        <v>3</v>
      </c>
      <c r="F55" s="164">
        <v>0</v>
      </c>
      <c r="G55" s="63"/>
      <c r="H55" s="61">
        <f t="shared" si="1"/>
        <v>0</v>
      </c>
      <c r="I55" s="47">
        <f t="shared" si="2"/>
        <v>0</v>
      </c>
    </row>
    <row r="56" spans="1:9" ht="12.75">
      <c r="A56" s="162">
        <v>100312</v>
      </c>
      <c r="B56" s="189" t="s">
        <v>293</v>
      </c>
      <c r="C56" s="163">
        <v>1.43</v>
      </c>
      <c r="D56" s="46">
        <f t="shared" si="0"/>
        <v>2</v>
      </c>
      <c r="E56" s="46">
        <f>IF(F16&gt;=1,C56,D56)</f>
        <v>2</v>
      </c>
      <c r="F56" s="164">
        <v>0</v>
      </c>
      <c r="G56" s="63"/>
      <c r="H56" s="61">
        <f t="shared" si="1"/>
        <v>0</v>
      </c>
      <c r="I56" s="47">
        <f t="shared" si="2"/>
        <v>0</v>
      </c>
    </row>
    <row r="57" spans="1:9" ht="12.75">
      <c r="A57" s="162">
        <v>100308</v>
      </c>
      <c r="B57" s="189" t="s">
        <v>291</v>
      </c>
      <c r="C57" s="163">
        <v>1.6</v>
      </c>
      <c r="D57" s="46">
        <f t="shared" si="0"/>
        <v>2</v>
      </c>
      <c r="E57" s="46">
        <f>IF(F16&gt;=1,C57,D57)</f>
        <v>2</v>
      </c>
      <c r="F57" s="164">
        <v>0</v>
      </c>
      <c r="G57" s="63"/>
      <c r="H57" s="61">
        <f t="shared" si="1"/>
        <v>0</v>
      </c>
      <c r="I57" s="47">
        <f t="shared" si="2"/>
        <v>0</v>
      </c>
    </row>
    <row r="58" spans="1:9" ht="12.75">
      <c r="A58" s="162">
        <v>100310</v>
      </c>
      <c r="B58" s="189" t="s">
        <v>256</v>
      </c>
      <c r="C58" s="163">
        <v>2</v>
      </c>
      <c r="D58" s="46">
        <f t="shared" si="0"/>
        <v>3</v>
      </c>
      <c r="E58" s="46">
        <f>IF(F16&gt;=1,C58,D58)</f>
        <v>3</v>
      </c>
      <c r="F58" s="164">
        <v>0</v>
      </c>
      <c r="G58" s="63"/>
      <c r="H58" s="61">
        <f t="shared" si="1"/>
        <v>0</v>
      </c>
      <c r="I58" s="47">
        <f t="shared" si="2"/>
        <v>0</v>
      </c>
    </row>
    <row r="59" spans="1:9" ht="12.75">
      <c r="A59" s="162">
        <v>100302</v>
      </c>
      <c r="B59" s="189" t="s">
        <v>373</v>
      </c>
      <c r="C59" s="163">
        <v>0.8</v>
      </c>
      <c r="D59" s="46">
        <f t="shared" si="0"/>
        <v>1</v>
      </c>
      <c r="E59" s="46">
        <f>IF(F16&gt;=1,C59,D59)</f>
        <v>1</v>
      </c>
      <c r="F59" s="164">
        <v>0</v>
      </c>
      <c r="G59" s="63"/>
      <c r="H59" s="61">
        <f t="shared" si="1"/>
        <v>0</v>
      </c>
      <c r="I59" s="47">
        <f t="shared" si="2"/>
        <v>0</v>
      </c>
    </row>
    <row r="60" spans="1:9" ht="12.75">
      <c r="A60" s="162">
        <v>100317</v>
      </c>
      <c r="B60" s="189" t="s">
        <v>257</v>
      </c>
      <c r="C60" s="163">
        <v>1.7</v>
      </c>
      <c r="D60" s="46">
        <f t="shared" si="0"/>
        <v>3</v>
      </c>
      <c r="E60" s="46">
        <f>IF(F16&gt;=1,C60,D60)</f>
        <v>3</v>
      </c>
      <c r="F60" s="164">
        <v>0</v>
      </c>
      <c r="G60" s="63"/>
      <c r="H60" s="61">
        <f t="shared" si="1"/>
        <v>0</v>
      </c>
      <c r="I60" s="47">
        <f t="shared" si="2"/>
        <v>0</v>
      </c>
    </row>
    <row r="61" spans="1:9" ht="12.75">
      <c r="A61" s="162">
        <v>100309</v>
      </c>
      <c r="B61" s="189" t="s">
        <v>290</v>
      </c>
      <c r="C61" s="163">
        <v>1.6</v>
      </c>
      <c r="D61" s="46">
        <f t="shared" si="0"/>
        <v>2</v>
      </c>
      <c r="E61" s="46">
        <f>IF(F16&gt;=1,C61,D61)</f>
        <v>2</v>
      </c>
      <c r="F61" s="164">
        <v>0</v>
      </c>
      <c r="G61" s="63"/>
      <c r="H61" s="61">
        <f t="shared" si="1"/>
        <v>0</v>
      </c>
      <c r="I61" s="47">
        <f t="shared" si="2"/>
        <v>0</v>
      </c>
    </row>
    <row r="62" spans="1:9" ht="12.75">
      <c r="A62" s="162">
        <v>100307</v>
      </c>
      <c r="B62" s="189" t="s">
        <v>488</v>
      </c>
      <c r="C62" s="163">
        <v>1.6</v>
      </c>
      <c r="D62" s="46">
        <f t="shared" si="0"/>
        <v>2</v>
      </c>
      <c r="E62" s="46">
        <f>IF(F16&gt;=1,C62,D62)</f>
        <v>2</v>
      </c>
      <c r="F62" s="164">
        <v>0</v>
      </c>
      <c r="G62" s="63"/>
      <c r="H62" s="61">
        <f t="shared" si="1"/>
        <v>0</v>
      </c>
      <c r="I62" s="47">
        <f t="shared" si="2"/>
        <v>0</v>
      </c>
    </row>
    <row r="63" spans="1:9" ht="12.75">
      <c r="A63" s="162">
        <v>100320</v>
      </c>
      <c r="B63" s="189" t="s">
        <v>142</v>
      </c>
      <c r="C63" s="163">
        <v>1.7</v>
      </c>
      <c r="D63" s="46">
        <f t="shared" si="0"/>
        <v>3</v>
      </c>
      <c r="E63" s="46">
        <f>IF(F16&gt;=1,C63,D63)</f>
        <v>3</v>
      </c>
      <c r="F63" s="164">
        <v>0</v>
      </c>
      <c r="G63" s="63"/>
      <c r="H63" s="61">
        <f t="shared" si="1"/>
        <v>0</v>
      </c>
      <c r="I63" s="47">
        <f t="shared" si="2"/>
        <v>0</v>
      </c>
    </row>
    <row r="64" spans="1:9" ht="12.75">
      <c r="A64" s="162">
        <v>100319</v>
      </c>
      <c r="B64" s="189" t="s">
        <v>157</v>
      </c>
      <c r="C64" s="163">
        <v>1.7</v>
      </c>
      <c r="D64" s="46">
        <f t="shared" si="0"/>
        <v>3</v>
      </c>
      <c r="E64" s="46">
        <f>IF(F16&gt;=1,C64,D64)</f>
        <v>3</v>
      </c>
      <c r="F64" s="164">
        <v>0</v>
      </c>
      <c r="G64" s="63"/>
      <c r="H64" s="61">
        <f t="shared" si="1"/>
        <v>0</v>
      </c>
      <c r="I64" s="47">
        <f t="shared" si="2"/>
        <v>0</v>
      </c>
    </row>
    <row r="65" spans="1:9" ht="12.75">
      <c r="A65" s="162">
        <v>100305</v>
      </c>
      <c r="B65" s="189" t="s">
        <v>455</v>
      </c>
      <c r="C65" s="163">
        <v>0.8</v>
      </c>
      <c r="D65" s="46">
        <f aca="true" t="shared" si="3" ref="D65:D89">ROUND(C65*1.5,0)</f>
        <v>1</v>
      </c>
      <c r="E65" s="46">
        <f>IF(F16&gt;=1,C65,D65)</f>
        <v>1</v>
      </c>
      <c r="F65" s="164">
        <v>0</v>
      </c>
      <c r="G65" s="63"/>
      <c r="H65" s="61">
        <f aca="true" t="shared" si="4" ref="H65:H89">E65*G65</f>
        <v>0</v>
      </c>
      <c r="I65" s="47">
        <f aca="true" t="shared" si="5" ref="I65:I89">F65*G65</f>
        <v>0</v>
      </c>
    </row>
    <row r="66" spans="1:9" ht="12.75">
      <c r="A66" s="162">
        <v>101204</v>
      </c>
      <c r="B66" s="189" t="s">
        <v>837</v>
      </c>
      <c r="C66" s="163">
        <v>23.7</v>
      </c>
      <c r="D66" s="46">
        <f t="shared" si="3"/>
        <v>36</v>
      </c>
      <c r="E66" s="46">
        <f>IF(F16&gt;=1,C66,D66)</f>
        <v>36</v>
      </c>
      <c r="F66" s="164">
        <v>0</v>
      </c>
      <c r="G66" s="63"/>
      <c r="H66" s="61">
        <f t="shared" si="4"/>
        <v>0</v>
      </c>
      <c r="I66" s="47">
        <f t="shared" si="5"/>
        <v>0</v>
      </c>
    </row>
    <row r="67" spans="1:9" ht="12.75">
      <c r="A67" s="162">
        <v>101203</v>
      </c>
      <c r="B67" s="189" t="s">
        <v>838</v>
      </c>
      <c r="C67" s="163">
        <v>23.7</v>
      </c>
      <c r="D67" s="46">
        <f t="shared" si="3"/>
        <v>36</v>
      </c>
      <c r="E67" s="46">
        <f>IF(F16&gt;=1,C67,D67)</f>
        <v>36</v>
      </c>
      <c r="F67" s="164">
        <v>0</v>
      </c>
      <c r="G67" s="63"/>
      <c r="H67" s="61">
        <f t="shared" si="4"/>
        <v>0</v>
      </c>
      <c r="I67" s="47">
        <f t="shared" si="5"/>
        <v>0</v>
      </c>
    </row>
    <row r="68" spans="1:9" ht="12.75">
      <c r="A68" s="162" t="s">
        <v>835</v>
      </c>
      <c r="B68" s="189" t="s">
        <v>839</v>
      </c>
      <c r="C68" s="163">
        <v>69.6</v>
      </c>
      <c r="D68" s="46">
        <f t="shared" si="3"/>
        <v>104</v>
      </c>
      <c r="E68" s="46">
        <f>IF(F16&gt;=1,C68,D68)</f>
        <v>104</v>
      </c>
      <c r="F68" s="164">
        <v>0</v>
      </c>
      <c r="G68" s="63"/>
      <c r="H68" s="61">
        <f t="shared" si="4"/>
        <v>0</v>
      </c>
      <c r="I68" s="47">
        <f t="shared" si="5"/>
        <v>0</v>
      </c>
    </row>
    <row r="69" spans="1:9" ht="12.75">
      <c r="A69" s="162" t="s">
        <v>836</v>
      </c>
      <c r="B69" s="189" t="s">
        <v>840</v>
      </c>
      <c r="C69" s="163">
        <v>4.2</v>
      </c>
      <c r="D69" s="46">
        <f t="shared" si="3"/>
        <v>6</v>
      </c>
      <c r="E69" s="46">
        <f>IF(F16&gt;=1,C69,D69)</f>
        <v>6</v>
      </c>
      <c r="F69" s="164">
        <v>0</v>
      </c>
      <c r="G69" s="63"/>
      <c r="H69" s="61">
        <f t="shared" si="4"/>
        <v>0</v>
      </c>
      <c r="I69" s="47">
        <f t="shared" si="5"/>
        <v>0</v>
      </c>
    </row>
    <row r="70" spans="1:9" ht="12.75">
      <c r="A70" s="162" t="s">
        <v>841</v>
      </c>
      <c r="B70" s="189" t="s">
        <v>842</v>
      </c>
      <c r="C70" s="163">
        <v>10</v>
      </c>
      <c r="D70" s="46">
        <f t="shared" si="3"/>
        <v>15</v>
      </c>
      <c r="E70" s="46">
        <f>IF(F16&gt;=1,C70,D70)</f>
        <v>15</v>
      </c>
      <c r="F70" s="164">
        <v>0</v>
      </c>
      <c r="G70" s="63"/>
      <c r="H70" s="61">
        <f t="shared" si="4"/>
        <v>0</v>
      </c>
      <c r="I70" s="47">
        <f t="shared" si="5"/>
        <v>0</v>
      </c>
    </row>
    <row r="71" spans="1:9" ht="12.75">
      <c r="A71" s="162" t="s">
        <v>843</v>
      </c>
      <c r="B71" s="189" t="s">
        <v>844</v>
      </c>
      <c r="C71" s="163">
        <v>10</v>
      </c>
      <c r="D71" s="46">
        <f t="shared" si="3"/>
        <v>15</v>
      </c>
      <c r="E71" s="46">
        <f>IF(F16&gt;=1,C71,D71)</f>
        <v>15</v>
      </c>
      <c r="F71" s="164">
        <v>0</v>
      </c>
      <c r="G71" s="63"/>
      <c r="H71" s="61">
        <f t="shared" si="4"/>
        <v>0</v>
      </c>
      <c r="I71" s="47">
        <f t="shared" si="5"/>
        <v>0</v>
      </c>
    </row>
    <row r="72" spans="1:9" ht="12.75">
      <c r="A72" s="162">
        <v>100119</v>
      </c>
      <c r="B72" s="189" t="s">
        <v>739</v>
      </c>
      <c r="C72" s="163">
        <v>5.1</v>
      </c>
      <c r="D72" s="46">
        <f t="shared" si="3"/>
        <v>8</v>
      </c>
      <c r="E72" s="46">
        <f>IF(F16&gt;=1,C72,D72)</f>
        <v>8</v>
      </c>
      <c r="F72" s="164">
        <v>0</v>
      </c>
      <c r="G72" s="63"/>
      <c r="H72" s="61">
        <f t="shared" si="4"/>
        <v>0</v>
      </c>
      <c r="I72" s="47">
        <f t="shared" si="5"/>
        <v>0</v>
      </c>
    </row>
    <row r="73" spans="1:9" ht="12.75">
      <c r="A73" s="162" t="s">
        <v>199</v>
      </c>
      <c r="B73" s="189" t="s">
        <v>200</v>
      </c>
      <c r="C73" s="163">
        <v>17</v>
      </c>
      <c r="D73" s="46">
        <f t="shared" si="3"/>
        <v>26</v>
      </c>
      <c r="E73" s="46">
        <f>IF(F16&gt;=1,C73,D73)</f>
        <v>26</v>
      </c>
      <c r="F73" s="164">
        <v>0</v>
      </c>
      <c r="G73" s="63"/>
      <c r="H73" s="61">
        <f t="shared" si="4"/>
        <v>0</v>
      </c>
      <c r="I73" s="47">
        <f t="shared" si="5"/>
        <v>0</v>
      </c>
    </row>
    <row r="74" spans="1:9" ht="12.75">
      <c r="A74" s="162">
        <v>101006</v>
      </c>
      <c r="B74" s="189" t="s">
        <v>845</v>
      </c>
      <c r="C74" s="163">
        <v>3.1</v>
      </c>
      <c r="D74" s="46">
        <f t="shared" si="3"/>
        <v>5</v>
      </c>
      <c r="E74" s="46">
        <f>IF(F16&gt;=1,C74,D74)</f>
        <v>5</v>
      </c>
      <c r="F74" s="164">
        <v>0</v>
      </c>
      <c r="G74" s="63"/>
      <c r="H74" s="61">
        <f t="shared" si="4"/>
        <v>0</v>
      </c>
      <c r="I74" s="47">
        <f t="shared" si="5"/>
        <v>0</v>
      </c>
    </row>
    <row r="75" spans="1:9" ht="12.75">
      <c r="A75" s="162">
        <v>101013</v>
      </c>
      <c r="B75" s="189" t="s">
        <v>846</v>
      </c>
      <c r="C75" s="163">
        <v>2.7</v>
      </c>
      <c r="D75" s="46">
        <f t="shared" si="3"/>
        <v>4</v>
      </c>
      <c r="E75" s="46">
        <f>IF(F16&gt;=1,C75,D75)</f>
        <v>4</v>
      </c>
      <c r="F75" s="164">
        <v>0</v>
      </c>
      <c r="G75" s="63"/>
      <c r="H75" s="61">
        <f t="shared" si="4"/>
        <v>0</v>
      </c>
      <c r="I75" s="47">
        <f t="shared" si="5"/>
        <v>0</v>
      </c>
    </row>
    <row r="76" spans="1:9" ht="12.75">
      <c r="A76" s="162">
        <v>100633</v>
      </c>
      <c r="B76" s="189" t="s">
        <v>705</v>
      </c>
      <c r="C76" s="163">
        <v>7.9</v>
      </c>
      <c r="D76" s="46">
        <f t="shared" si="3"/>
        <v>12</v>
      </c>
      <c r="E76" s="46">
        <f>IF(F16&gt;=1,C76,D76)</f>
        <v>12</v>
      </c>
      <c r="F76" s="164">
        <v>0</v>
      </c>
      <c r="G76" s="63"/>
      <c r="H76" s="61">
        <f t="shared" si="4"/>
        <v>0</v>
      </c>
      <c r="I76" s="47">
        <f t="shared" si="5"/>
        <v>0</v>
      </c>
    </row>
    <row r="77" spans="1:9" ht="12.75">
      <c r="A77" s="162">
        <v>100616</v>
      </c>
      <c r="B77" s="189" t="s">
        <v>706</v>
      </c>
      <c r="C77" s="163">
        <v>1.7</v>
      </c>
      <c r="D77" s="154">
        <f t="shared" si="3"/>
        <v>3</v>
      </c>
      <c r="E77" s="154">
        <f>IF(F16&gt;=1,C77,D77)</f>
        <v>3</v>
      </c>
      <c r="F77" s="164">
        <v>0</v>
      </c>
      <c r="G77" s="155"/>
      <c r="H77" s="156">
        <f t="shared" si="4"/>
        <v>0</v>
      </c>
      <c r="I77" s="157">
        <f t="shared" si="5"/>
        <v>0</v>
      </c>
    </row>
    <row r="78" spans="1:9" ht="12.75">
      <c r="A78" s="162">
        <v>100664</v>
      </c>
      <c r="B78" s="189" t="s">
        <v>849</v>
      </c>
      <c r="C78" s="163">
        <v>0.9</v>
      </c>
      <c r="D78" s="46">
        <f t="shared" si="3"/>
        <v>1</v>
      </c>
      <c r="E78" s="46">
        <f>IF(F16&gt;=1,C78,D78)</f>
        <v>1</v>
      </c>
      <c r="F78" s="164">
        <v>0</v>
      </c>
      <c r="G78" s="63"/>
      <c r="H78" s="61">
        <f t="shared" si="4"/>
        <v>0</v>
      </c>
      <c r="I78" s="47">
        <f t="shared" si="5"/>
        <v>0</v>
      </c>
    </row>
    <row r="79" spans="1:9" ht="12.75">
      <c r="A79" s="162" t="s">
        <v>847</v>
      </c>
      <c r="B79" s="189" t="s">
        <v>850</v>
      </c>
      <c r="C79" s="163">
        <v>7.8</v>
      </c>
      <c r="D79" s="46">
        <f t="shared" si="3"/>
        <v>12</v>
      </c>
      <c r="E79" s="46">
        <f>IF(F16&gt;=1,C79,D79)</f>
        <v>12</v>
      </c>
      <c r="F79" s="164">
        <v>0</v>
      </c>
      <c r="G79" s="63"/>
      <c r="H79" s="61">
        <f t="shared" si="4"/>
        <v>0</v>
      </c>
      <c r="I79" s="47">
        <f t="shared" si="5"/>
        <v>0</v>
      </c>
    </row>
    <row r="80" spans="1:9" ht="12.75">
      <c r="A80" s="162" t="s">
        <v>848</v>
      </c>
      <c r="B80" s="189" t="s">
        <v>851</v>
      </c>
      <c r="C80" s="163">
        <v>7.8</v>
      </c>
      <c r="D80" s="46">
        <f t="shared" si="3"/>
        <v>12</v>
      </c>
      <c r="E80" s="46">
        <f>IF(F16&gt;=1,C80,D80)</f>
        <v>12</v>
      </c>
      <c r="F80" s="164">
        <v>0</v>
      </c>
      <c r="G80" s="63"/>
      <c r="H80" s="61">
        <f t="shared" si="4"/>
        <v>0</v>
      </c>
      <c r="I80" s="47">
        <f t="shared" si="5"/>
        <v>0</v>
      </c>
    </row>
    <row r="81" spans="1:9" ht="12.75">
      <c r="A81" s="162">
        <v>100641</v>
      </c>
      <c r="B81" s="189" t="s">
        <v>852</v>
      </c>
      <c r="C81" s="163">
        <v>2.8</v>
      </c>
      <c r="D81" s="46">
        <f t="shared" si="3"/>
        <v>4</v>
      </c>
      <c r="E81" s="46">
        <f>IF(F16&gt;=1,C81,D81)</f>
        <v>4</v>
      </c>
      <c r="F81" s="164">
        <v>0</v>
      </c>
      <c r="G81" s="63"/>
      <c r="H81" s="61">
        <f t="shared" si="4"/>
        <v>0</v>
      </c>
      <c r="I81" s="47">
        <f t="shared" si="5"/>
        <v>0</v>
      </c>
    </row>
    <row r="82" spans="1:9" ht="12.75">
      <c r="A82" s="162">
        <v>101301</v>
      </c>
      <c r="B82" s="189" t="s">
        <v>785</v>
      </c>
      <c r="C82" s="163">
        <v>7.3</v>
      </c>
      <c r="D82" s="46">
        <f t="shared" si="3"/>
        <v>11</v>
      </c>
      <c r="E82" s="46">
        <f>IF(F16&gt;=1,C82,D82)</f>
        <v>11</v>
      </c>
      <c r="F82" s="164">
        <v>0</v>
      </c>
      <c r="G82" s="63"/>
      <c r="H82" s="61">
        <f t="shared" si="4"/>
        <v>0</v>
      </c>
      <c r="I82" s="47">
        <f t="shared" si="5"/>
        <v>0</v>
      </c>
    </row>
    <row r="83" spans="1:9" ht="12.75">
      <c r="A83" s="162">
        <v>101079</v>
      </c>
      <c r="B83" s="189" t="s">
        <v>145</v>
      </c>
      <c r="C83" s="163">
        <v>413</v>
      </c>
      <c r="D83" s="46">
        <f t="shared" si="3"/>
        <v>620</v>
      </c>
      <c r="E83" s="46">
        <f>IF(F16&gt;=1,C83,D83)</f>
        <v>620</v>
      </c>
      <c r="F83" s="164">
        <v>0</v>
      </c>
      <c r="G83" s="63"/>
      <c r="H83" s="61">
        <f t="shared" si="4"/>
        <v>0</v>
      </c>
      <c r="I83" s="47">
        <f t="shared" si="5"/>
        <v>0</v>
      </c>
    </row>
    <row r="84" spans="1:9" ht="12.75">
      <c r="A84" s="162">
        <v>101080</v>
      </c>
      <c r="B84" s="189" t="s">
        <v>7</v>
      </c>
      <c r="C84" s="163">
        <v>198</v>
      </c>
      <c r="D84" s="46">
        <f t="shared" si="3"/>
        <v>297</v>
      </c>
      <c r="E84" s="46">
        <f>IF(F16&gt;=1,C84,D84)</f>
        <v>297</v>
      </c>
      <c r="F84" s="164">
        <v>0</v>
      </c>
      <c r="G84" s="63"/>
      <c r="H84" s="61">
        <f t="shared" si="4"/>
        <v>0</v>
      </c>
      <c r="I84" s="47">
        <f t="shared" si="5"/>
        <v>0</v>
      </c>
    </row>
    <row r="85" spans="1:9" ht="12.75">
      <c r="A85" s="162">
        <v>101081</v>
      </c>
      <c r="B85" s="189" t="s">
        <v>187</v>
      </c>
      <c r="C85" s="163">
        <v>77</v>
      </c>
      <c r="D85" s="46">
        <f t="shared" si="3"/>
        <v>116</v>
      </c>
      <c r="E85" s="46">
        <f>IF(F16&gt;=1,C85,D85)</f>
        <v>116</v>
      </c>
      <c r="F85" s="164">
        <v>0</v>
      </c>
      <c r="G85" s="63"/>
      <c r="H85" s="61">
        <f t="shared" si="4"/>
        <v>0</v>
      </c>
      <c r="I85" s="47">
        <f t="shared" si="5"/>
        <v>0</v>
      </c>
    </row>
    <row r="86" spans="1:9" s="132" customFormat="1" ht="12.75">
      <c r="A86" s="165">
        <v>90142</v>
      </c>
      <c r="B86" s="190" t="s">
        <v>769</v>
      </c>
      <c r="C86" s="158">
        <v>47.3</v>
      </c>
      <c r="D86" s="154">
        <f t="shared" si="3"/>
        <v>71</v>
      </c>
      <c r="E86" s="154">
        <f>IF(F16&gt;=1,C86,D86)</f>
        <v>71</v>
      </c>
      <c r="F86" s="166">
        <v>0</v>
      </c>
      <c r="G86" s="155"/>
      <c r="H86" s="156">
        <f t="shared" si="4"/>
        <v>0</v>
      </c>
      <c r="I86" s="157">
        <f t="shared" si="5"/>
        <v>0</v>
      </c>
    </row>
    <row r="87" spans="1:9" s="132" customFormat="1" ht="12.75">
      <c r="A87" s="165">
        <v>90143</v>
      </c>
      <c r="B87" s="190" t="s">
        <v>770</v>
      </c>
      <c r="C87" s="158">
        <v>33.4</v>
      </c>
      <c r="D87" s="154">
        <f t="shared" si="3"/>
        <v>50</v>
      </c>
      <c r="E87" s="154">
        <f>IF(F16&gt;=1,C87,D87)</f>
        <v>50</v>
      </c>
      <c r="F87" s="166">
        <v>0</v>
      </c>
      <c r="G87" s="155"/>
      <c r="H87" s="156">
        <f t="shared" si="4"/>
        <v>0</v>
      </c>
      <c r="I87" s="157">
        <f t="shared" si="5"/>
        <v>0</v>
      </c>
    </row>
    <row r="88" spans="1:9" s="132" customFormat="1" ht="12.75">
      <c r="A88" s="165">
        <v>90144</v>
      </c>
      <c r="B88" s="190" t="s">
        <v>771</v>
      </c>
      <c r="C88" s="158">
        <v>86.3</v>
      </c>
      <c r="D88" s="154">
        <f t="shared" si="3"/>
        <v>129</v>
      </c>
      <c r="E88" s="154">
        <f>IF(F16&gt;=1,C88,D88)</f>
        <v>129</v>
      </c>
      <c r="F88" s="166">
        <v>0</v>
      </c>
      <c r="G88" s="155"/>
      <c r="H88" s="156">
        <f t="shared" si="4"/>
        <v>0</v>
      </c>
      <c r="I88" s="157">
        <f t="shared" si="5"/>
        <v>0</v>
      </c>
    </row>
    <row r="89" spans="1:9" s="132" customFormat="1" ht="12.75">
      <c r="A89" s="165">
        <v>90145</v>
      </c>
      <c r="B89" s="190" t="s">
        <v>772</v>
      </c>
      <c r="C89" s="158">
        <v>83.5</v>
      </c>
      <c r="D89" s="46">
        <f t="shared" si="3"/>
        <v>125</v>
      </c>
      <c r="E89" s="46">
        <f>IF(F16&gt;=1,C89,D89)</f>
        <v>125</v>
      </c>
      <c r="F89" s="164">
        <v>0</v>
      </c>
      <c r="G89" s="63"/>
      <c r="H89" s="61">
        <f t="shared" si="4"/>
        <v>0</v>
      </c>
      <c r="I89" s="47">
        <f t="shared" si="5"/>
        <v>0</v>
      </c>
    </row>
    <row r="90" spans="1:9" ht="12.75">
      <c r="A90" s="8"/>
      <c r="B90" s="70" t="s">
        <v>359</v>
      </c>
      <c r="C90" s="8"/>
      <c r="D90" s="8"/>
      <c r="E90" s="8"/>
      <c r="F90" s="48"/>
      <c r="G90" s="191"/>
      <c r="H90" s="9"/>
      <c r="I90" s="8"/>
    </row>
    <row r="91" spans="1:9" ht="12.75">
      <c r="A91" s="45">
        <v>80206</v>
      </c>
      <c r="B91" s="71" t="s">
        <v>853</v>
      </c>
      <c r="C91" s="44">
        <v>26.7</v>
      </c>
      <c r="D91" s="44">
        <f>ROUND(C91*1.5,0)</f>
        <v>40</v>
      </c>
      <c r="E91" s="44">
        <f>IF(F16&gt;=1,C91,D91)</f>
        <v>40</v>
      </c>
      <c r="F91" s="56">
        <v>3.1</v>
      </c>
      <c r="G91" s="64"/>
      <c r="H91" s="60">
        <f>E91*G91</f>
        <v>0</v>
      </c>
      <c r="I91" s="45">
        <f>F91*G91</f>
        <v>0</v>
      </c>
    </row>
    <row r="92" spans="1:9" ht="12.75">
      <c r="A92" s="75"/>
      <c r="B92" s="78" t="s">
        <v>871</v>
      </c>
      <c r="C92" s="75"/>
      <c r="D92" s="75"/>
      <c r="E92" s="75"/>
      <c r="F92" s="76"/>
      <c r="G92" s="191"/>
      <c r="H92" s="9"/>
      <c r="I92" s="8"/>
    </row>
    <row r="93" spans="1:9" ht="12.75">
      <c r="A93" s="162" t="s">
        <v>854</v>
      </c>
      <c r="B93" s="189" t="s">
        <v>872</v>
      </c>
      <c r="C93" s="163">
        <v>63.2</v>
      </c>
      <c r="D93" s="44">
        <f>ROUND(C93*1.5,0)</f>
        <v>95</v>
      </c>
      <c r="E93" s="44">
        <f>IF(F16&gt;=1,C93,D93)</f>
        <v>95</v>
      </c>
      <c r="F93" s="164">
        <v>6.6</v>
      </c>
      <c r="G93" s="161"/>
      <c r="H93" s="60">
        <f>E93*G93</f>
        <v>0</v>
      </c>
      <c r="I93" s="45">
        <f>F93*G93</f>
        <v>0</v>
      </c>
    </row>
    <row r="94" spans="1:9" ht="12.75">
      <c r="A94" s="162" t="s">
        <v>855</v>
      </c>
      <c r="B94" s="189" t="s">
        <v>873</v>
      </c>
      <c r="C94" s="163">
        <v>63.2</v>
      </c>
      <c r="D94" s="44">
        <f aca="true" t="shared" si="6" ref="D94:D109">ROUND(C94*1.5,0)</f>
        <v>95</v>
      </c>
      <c r="E94" s="44">
        <f>IF(F16&gt;=1,C94,D94)</f>
        <v>95</v>
      </c>
      <c r="F94" s="164">
        <v>6.6</v>
      </c>
      <c r="G94" s="161"/>
      <c r="H94" s="60">
        <f aca="true" t="shared" si="7" ref="H94:H109">E94*G94</f>
        <v>0</v>
      </c>
      <c r="I94" s="45">
        <f aca="true" t="shared" si="8" ref="I94:I109">F94*G94</f>
        <v>0</v>
      </c>
    </row>
    <row r="95" spans="1:9" ht="12.75">
      <c r="A95" s="162" t="s">
        <v>856</v>
      </c>
      <c r="B95" s="189" t="s">
        <v>874</v>
      </c>
      <c r="C95" s="163">
        <v>63.2</v>
      </c>
      <c r="D95" s="44">
        <f t="shared" si="6"/>
        <v>95</v>
      </c>
      <c r="E95" s="44">
        <f>IF(F16&gt;=1,C95,D95)</f>
        <v>95</v>
      </c>
      <c r="F95" s="164">
        <v>6.6</v>
      </c>
      <c r="G95" s="161"/>
      <c r="H95" s="60">
        <f t="shared" si="7"/>
        <v>0</v>
      </c>
      <c r="I95" s="45">
        <f t="shared" si="8"/>
        <v>0</v>
      </c>
    </row>
    <row r="96" spans="1:9" ht="12.75">
      <c r="A96" s="162" t="s">
        <v>857</v>
      </c>
      <c r="B96" s="189" t="s">
        <v>875</v>
      </c>
      <c r="C96" s="163">
        <v>63.2</v>
      </c>
      <c r="D96" s="44">
        <f t="shared" si="6"/>
        <v>95</v>
      </c>
      <c r="E96" s="44">
        <f>IF(F16&gt;=1,C96,D96)</f>
        <v>95</v>
      </c>
      <c r="F96" s="164">
        <v>6.6</v>
      </c>
      <c r="G96" s="161"/>
      <c r="H96" s="60">
        <f t="shared" si="7"/>
        <v>0</v>
      </c>
      <c r="I96" s="45">
        <f t="shared" si="8"/>
        <v>0</v>
      </c>
    </row>
    <row r="97" spans="1:9" ht="12.75">
      <c r="A97" s="162" t="s">
        <v>858</v>
      </c>
      <c r="B97" s="189" t="s">
        <v>876</v>
      </c>
      <c r="C97" s="163">
        <v>63.2</v>
      </c>
      <c r="D97" s="44">
        <f t="shared" si="6"/>
        <v>95</v>
      </c>
      <c r="E97" s="44">
        <f>IF(F16&gt;=1,C97,D97)</f>
        <v>95</v>
      </c>
      <c r="F97" s="164">
        <v>6.6</v>
      </c>
      <c r="G97" s="161"/>
      <c r="H97" s="60">
        <f t="shared" si="7"/>
        <v>0</v>
      </c>
      <c r="I97" s="45">
        <f t="shared" si="8"/>
        <v>0</v>
      </c>
    </row>
    <row r="98" spans="1:9" ht="12.75">
      <c r="A98" s="162" t="s">
        <v>859</v>
      </c>
      <c r="B98" s="189" t="s">
        <v>877</v>
      </c>
      <c r="C98" s="163">
        <v>63.2</v>
      </c>
      <c r="D98" s="44">
        <f t="shared" si="6"/>
        <v>95</v>
      </c>
      <c r="E98" s="44">
        <f>IF(F16&gt;=1,C98,D98)</f>
        <v>95</v>
      </c>
      <c r="F98" s="164">
        <v>6.6</v>
      </c>
      <c r="G98" s="161"/>
      <c r="H98" s="60">
        <f t="shared" si="7"/>
        <v>0</v>
      </c>
      <c r="I98" s="45">
        <f t="shared" si="8"/>
        <v>0</v>
      </c>
    </row>
    <row r="99" spans="1:9" ht="12.75">
      <c r="A99" s="162" t="s">
        <v>860</v>
      </c>
      <c r="B99" s="189" t="s">
        <v>878</v>
      </c>
      <c r="C99" s="163">
        <v>63.2</v>
      </c>
      <c r="D99" s="44">
        <f t="shared" si="6"/>
        <v>95</v>
      </c>
      <c r="E99" s="44">
        <f>IF(F16&gt;=1,C99,D99)</f>
        <v>95</v>
      </c>
      <c r="F99" s="164">
        <v>6.6</v>
      </c>
      <c r="G99" s="161"/>
      <c r="H99" s="60">
        <f t="shared" si="7"/>
        <v>0</v>
      </c>
      <c r="I99" s="45">
        <f t="shared" si="8"/>
        <v>0</v>
      </c>
    </row>
    <row r="100" spans="1:9" ht="12.75">
      <c r="A100" s="162" t="s">
        <v>861</v>
      </c>
      <c r="B100" s="189" t="s">
        <v>879</v>
      </c>
      <c r="C100" s="163">
        <v>63.2</v>
      </c>
      <c r="D100" s="44">
        <f t="shared" si="6"/>
        <v>95</v>
      </c>
      <c r="E100" s="44">
        <f>IF(F16&gt;=1,C100,D100)</f>
        <v>95</v>
      </c>
      <c r="F100" s="164">
        <v>6.6</v>
      </c>
      <c r="G100" s="161"/>
      <c r="H100" s="60">
        <f t="shared" si="7"/>
        <v>0</v>
      </c>
      <c r="I100" s="45">
        <f t="shared" si="8"/>
        <v>0</v>
      </c>
    </row>
    <row r="101" spans="1:9" ht="12.75">
      <c r="A101" s="162" t="s">
        <v>862</v>
      </c>
      <c r="B101" s="189" t="s">
        <v>880</v>
      </c>
      <c r="C101" s="163">
        <v>63.2</v>
      </c>
      <c r="D101" s="44">
        <f t="shared" si="6"/>
        <v>95</v>
      </c>
      <c r="E101" s="44">
        <f>IF(F16&gt;=1,C101,D101)</f>
        <v>95</v>
      </c>
      <c r="F101" s="164">
        <v>6.6</v>
      </c>
      <c r="G101" s="161"/>
      <c r="H101" s="60">
        <f t="shared" si="7"/>
        <v>0</v>
      </c>
      <c r="I101" s="45">
        <f t="shared" si="8"/>
        <v>0</v>
      </c>
    </row>
    <row r="102" spans="1:9" ht="12.75">
      <c r="A102" s="162" t="s">
        <v>863</v>
      </c>
      <c r="B102" s="189" t="s">
        <v>881</v>
      </c>
      <c r="C102" s="163">
        <v>63.2</v>
      </c>
      <c r="D102" s="44">
        <f t="shared" si="6"/>
        <v>95</v>
      </c>
      <c r="E102" s="44">
        <f>IF(F16&gt;=1,C102,D102)</f>
        <v>95</v>
      </c>
      <c r="F102" s="164">
        <v>6.6</v>
      </c>
      <c r="G102" s="161"/>
      <c r="H102" s="60">
        <f t="shared" si="7"/>
        <v>0</v>
      </c>
      <c r="I102" s="45">
        <f t="shared" si="8"/>
        <v>0</v>
      </c>
    </row>
    <row r="103" spans="1:9" ht="12.75">
      <c r="A103" s="162" t="s">
        <v>864</v>
      </c>
      <c r="B103" s="189" t="s">
        <v>882</v>
      </c>
      <c r="C103" s="163">
        <v>63.2</v>
      </c>
      <c r="D103" s="44">
        <f t="shared" si="6"/>
        <v>95</v>
      </c>
      <c r="E103" s="44">
        <f>IF(F16&gt;=1,C103,D103)</f>
        <v>95</v>
      </c>
      <c r="F103" s="164">
        <v>6.6</v>
      </c>
      <c r="G103" s="161"/>
      <c r="H103" s="60">
        <f t="shared" si="7"/>
        <v>0</v>
      </c>
      <c r="I103" s="45">
        <f t="shared" si="8"/>
        <v>0</v>
      </c>
    </row>
    <row r="104" spans="1:9" ht="12.75">
      <c r="A104" s="162" t="s">
        <v>865</v>
      </c>
      <c r="B104" s="189" t="s">
        <v>883</v>
      </c>
      <c r="C104" s="163">
        <v>63.2</v>
      </c>
      <c r="D104" s="44">
        <f t="shared" si="6"/>
        <v>95</v>
      </c>
      <c r="E104" s="44">
        <f>IF(F16&gt;=1,C104,D104)</f>
        <v>95</v>
      </c>
      <c r="F104" s="164">
        <v>6.6</v>
      </c>
      <c r="G104" s="161"/>
      <c r="H104" s="60">
        <f t="shared" si="7"/>
        <v>0</v>
      </c>
      <c r="I104" s="45">
        <f t="shared" si="8"/>
        <v>0</v>
      </c>
    </row>
    <row r="105" spans="1:9" ht="12.75">
      <c r="A105" s="162" t="s">
        <v>866</v>
      </c>
      <c r="B105" s="189" t="s">
        <v>884</v>
      </c>
      <c r="C105" s="163">
        <v>63.2</v>
      </c>
      <c r="D105" s="44">
        <f t="shared" si="6"/>
        <v>95</v>
      </c>
      <c r="E105" s="44">
        <f>IF(F16&gt;=1,C105,D105)</f>
        <v>95</v>
      </c>
      <c r="F105" s="164">
        <v>6.6</v>
      </c>
      <c r="G105" s="161"/>
      <c r="H105" s="60">
        <f t="shared" si="7"/>
        <v>0</v>
      </c>
      <c r="I105" s="45">
        <f t="shared" si="8"/>
        <v>0</v>
      </c>
    </row>
    <row r="106" spans="1:9" ht="12.75">
      <c r="A106" s="162" t="s">
        <v>867</v>
      </c>
      <c r="B106" s="189" t="s">
        <v>885</v>
      </c>
      <c r="C106" s="163">
        <v>63.2</v>
      </c>
      <c r="D106" s="44">
        <f t="shared" si="6"/>
        <v>95</v>
      </c>
      <c r="E106" s="44">
        <f>IF(F16&gt;=1,C106,D106)</f>
        <v>95</v>
      </c>
      <c r="F106" s="164">
        <v>6.6</v>
      </c>
      <c r="G106" s="161"/>
      <c r="H106" s="60">
        <f t="shared" si="7"/>
        <v>0</v>
      </c>
      <c r="I106" s="45">
        <f t="shared" si="8"/>
        <v>0</v>
      </c>
    </row>
    <row r="107" spans="1:9" ht="12.75">
      <c r="A107" s="162" t="s">
        <v>868</v>
      </c>
      <c r="B107" s="189" t="s">
        <v>886</v>
      </c>
      <c r="C107" s="163">
        <v>63.2</v>
      </c>
      <c r="D107" s="44">
        <f t="shared" si="6"/>
        <v>95</v>
      </c>
      <c r="E107" s="44">
        <f>IF(F16&gt;=1,C107,D107)</f>
        <v>95</v>
      </c>
      <c r="F107" s="164">
        <v>6.6</v>
      </c>
      <c r="G107" s="161"/>
      <c r="H107" s="60">
        <f t="shared" si="7"/>
        <v>0</v>
      </c>
      <c r="I107" s="45">
        <f t="shared" si="8"/>
        <v>0</v>
      </c>
    </row>
    <row r="108" spans="1:9" ht="12.75">
      <c r="A108" s="162" t="s">
        <v>869</v>
      </c>
      <c r="B108" s="189" t="s">
        <v>887</v>
      </c>
      <c r="C108" s="163">
        <v>63.2</v>
      </c>
      <c r="D108" s="44">
        <f t="shared" si="6"/>
        <v>95</v>
      </c>
      <c r="E108" s="44">
        <f>IF(F16&gt;=1,C108,D108)</f>
        <v>95</v>
      </c>
      <c r="F108" s="164">
        <v>6.6</v>
      </c>
      <c r="G108" s="161"/>
      <c r="H108" s="60">
        <f t="shared" si="7"/>
        <v>0</v>
      </c>
      <c r="I108" s="45">
        <f t="shared" si="8"/>
        <v>0</v>
      </c>
    </row>
    <row r="109" spans="1:9" ht="12.75">
      <c r="A109" s="162" t="s">
        <v>870</v>
      </c>
      <c r="B109" s="189" t="s">
        <v>888</v>
      </c>
      <c r="C109" s="163">
        <v>63.2</v>
      </c>
      <c r="D109" s="44">
        <f t="shared" si="6"/>
        <v>95</v>
      </c>
      <c r="E109" s="44">
        <f>IF(F16&gt;=1,C109,D109)</f>
        <v>95</v>
      </c>
      <c r="F109" s="164">
        <v>6.6</v>
      </c>
      <c r="G109" s="161"/>
      <c r="H109" s="60">
        <f t="shared" si="7"/>
        <v>0</v>
      </c>
      <c r="I109" s="45">
        <f t="shared" si="8"/>
        <v>0</v>
      </c>
    </row>
    <row r="110" spans="1:9" ht="12.75">
      <c r="A110" s="8"/>
      <c r="B110" s="70" t="s">
        <v>188</v>
      </c>
      <c r="C110" s="8"/>
      <c r="D110" s="8"/>
      <c r="E110" s="8"/>
      <c r="F110" s="48"/>
      <c r="G110" s="191"/>
      <c r="H110" s="9"/>
      <c r="I110" s="8"/>
    </row>
    <row r="111" spans="1:9" ht="12.75">
      <c r="A111" s="45">
        <v>80804</v>
      </c>
      <c r="B111" s="71" t="s">
        <v>189</v>
      </c>
      <c r="C111" s="44">
        <v>125.2</v>
      </c>
      <c r="D111" s="44">
        <f>ROUND(C111*1.5,0)</f>
        <v>188</v>
      </c>
      <c r="E111" s="44">
        <f>IF(F16&gt;=1,C111,D111)</f>
        <v>188</v>
      </c>
      <c r="F111" s="56">
        <v>15</v>
      </c>
      <c r="G111" s="64"/>
      <c r="H111" s="60">
        <f>E111*G111</f>
        <v>0</v>
      </c>
      <c r="I111" s="45">
        <f>F111*G111</f>
        <v>0</v>
      </c>
    </row>
    <row r="112" spans="1:9" ht="12.75">
      <c r="A112" s="8"/>
      <c r="B112" s="70" t="s">
        <v>444</v>
      </c>
      <c r="C112" s="8"/>
      <c r="D112" s="8"/>
      <c r="E112" s="8"/>
      <c r="F112" s="48"/>
      <c r="G112" s="191"/>
      <c r="H112" s="9"/>
      <c r="I112" s="8"/>
    </row>
    <row r="113" spans="1:9" ht="12.75">
      <c r="A113" s="45" t="s">
        <v>115</v>
      </c>
      <c r="B113" s="71" t="s">
        <v>116</v>
      </c>
      <c r="C113" s="44">
        <v>57.9</v>
      </c>
      <c r="D113" s="44">
        <f>ROUND(C113*1.5,0)</f>
        <v>87</v>
      </c>
      <c r="E113" s="44">
        <f>IF(F16&gt;=1,C113,D113)</f>
        <v>87</v>
      </c>
      <c r="F113" s="56">
        <v>7</v>
      </c>
      <c r="G113" s="64"/>
      <c r="H113" s="60">
        <f>E113*G113</f>
        <v>0</v>
      </c>
      <c r="I113" s="45">
        <f>F113*G113</f>
        <v>0</v>
      </c>
    </row>
    <row r="114" spans="1:9" ht="12.75">
      <c r="A114" s="45" t="s">
        <v>477</v>
      </c>
      <c r="B114" s="71" t="s">
        <v>110</v>
      </c>
      <c r="C114" s="44">
        <v>57.9</v>
      </c>
      <c r="D114" s="44">
        <f>ROUND(C114*1.5,0)</f>
        <v>87</v>
      </c>
      <c r="E114" s="44">
        <f>IF(F16&gt;=1,C114,D114)</f>
        <v>87</v>
      </c>
      <c r="F114" s="56">
        <v>7</v>
      </c>
      <c r="G114" s="64"/>
      <c r="H114" s="60">
        <f>E114*G114</f>
        <v>0</v>
      </c>
      <c r="I114" s="45">
        <f>F114*G114</f>
        <v>0</v>
      </c>
    </row>
    <row r="115" spans="1:9" ht="12.75">
      <c r="A115" s="8"/>
      <c r="B115" s="70" t="s">
        <v>547</v>
      </c>
      <c r="C115" s="8"/>
      <c r="D115" s="8"/>
      <c r="E115" s="8"/>
      <c r="F115" s="48"/>
      <c r="G115" s="191"/>
      <c r="H115" s="9"/>
      <c r="I115" s="8"/>
    </row>
    <row r="116" spans="1:9" ht="12.75">
      <c r="A116" s="45" t="s">
        <v>548</v>
      </c>
      <c r="B116" s="71" t="s">
        <v>549</v>
      </c>
      <c r="C116" s="44">
        <v>64.7</v>
      </c>
      <c r="D116" s="44">
        <f>ROUND(C116*1.5,0)</f>
        <v>97</v>
      </c>
      <c r="E116" s="44">
        <f>IF(F16&gt;=1,C116,D116)</f>
        <v>97</v>
      </c>
      <c r="F116" s="56">
        <v>7.8</v>
      </c>
      <c r="G116" s="64"/>
      <c r="H116" s="60">
        <f>E116*G116</f>
        <v>0</v>
      </c>
      <c r="I116" s="45">
        <f>F116*G116</f>
        <v>0</v>
      </c>
    </row>
    <row r="117" spans="1:9" ht="12.75">
      <c r="A117" s="45" t="s">
        <v>550</v>
      </c>
      <c r="B117" s="71" t="s">
        <v>551</v>
      </c>
      <c r="C117" s="44">
        <v>64.7</v>
      </c>
      <c r="D117" s="44">
        <f>ROUND(C117*1.5,0)</f>
        <v>97</v>
      </c>
      <c r="E117" s="44">
        <f>IF(F16&gt;=1,C117,D117)</f>
        <v>97</v>
      </c>
      <c r="F117" s="56">
        <v>7.8</v>
      </c>
      <c r="G117" s="64"/>
      <c r="H117" s="60">
        <f>E117*G117</f>
        <v>0</v>
      </c>
      <c r="I117" s="45">
        <f>F117*G117</f>
        <v>0</v>
      </c>
    </row>
    <row r="118" spans="1:9" ht="12.75">
      <c r="A118" s="47" t="s">
        <v>662</v>
      </c>
      <c r="B118" s="72" t="s">
        <v>663</v>
      </c>
      <c r="C118" s="46">
        <v>64.8</v>
      </c>
      <c r="D118" s="46">
        <f>ROUND(C118*1.5,0)</f>
        <v>97</v>
      </c>
      <c r="E118" s="46">
        <f>IF(F16&gt;=1,C118,D118)</f>
        <v>97</v>
      </c>
      <c r="F118" s="57">
        <v>7.8</v>
      </c>
      <c r="G118" s="63"/>
      <c r="H118" s="61">
        <f>E118*G118</f>
        <v>0</v>
      </c>
      <c r="I118" s="47">
        <f>F118*G118</f>
        <v>0</v>
      </c>
    </row>
    <row r="119" spans="1:9" ht="12.75">
      <c r="A119" s="8"/>
      <c r="B119" s="70" t="s">
        <v>552</v>
      </c>
      <c r="C119" s="8"/>
      <c r="D119" s="8"/>
      <c r="E119" s="8"/>
      <c r="F119" s="48"/>
      <c r="G119" s="191"/>
      <c r="H119" s="9"/>
      <c r="I119" s="8"/>
    </row>
    <row r="120" spans="1:9" ht="12.75">
      <c r="A120" s="47" t="s">
        <v>553</v>
      </c>
      <c r="B120" s="72" t="s">
        <v>554</v>
      </c>
      <c r="C120" s="46">
        <v>78.7</v>
      </c>
      <c r="D120" s="46">
        <f>ROUND(C120*1.5,0)</f>
        <v>118</v>
      </c>
      <c r="E120" s="46">
        <f>IF(F16&gt;=1,C120,D120)</f>
        <v>118</v>
      </c>
      <c r="F120" s="57">
        <v>9.5</v>
      </c>
      <c r="G120" s="63"/>
      <c r="H120" s="61">
        <f>E120*G120</f>
        <v>0</v>
      </c>
      <c r="I120" s="47">
        <f>F120*G120</f>
        <v>0</v>
      </c>
    </row>
    <row r="121" spans="1:9" ht="12.75">
      <c r="A121" s="47" t="s">
        <v>555</v>
      </c>
      <c r="B121" s="72" t="s">
        <v>556</v>
      </c>
      <c r="C121" s="46">
        <v>78.7</v>
      </c>
      <c r="D121" s="46">
        <f>ROUND(C121*1.5,0)</f>
        <v>118</v>
      </c>
      <c r="E121" s="46">
        <f>IF(F16&gt;=1,C121,D121)</f>
        <v>118</v>
      </c>
      <c r="F121" s="57">
        <v>9.5</v>
      </c>
      <c r="G121" s="63"/>
      <c r="H121" s="61">
        <f>E121*G121</f>
        <v>0</v>
      </c>
      <c r="I121" s="47">
        <f>F121*G121</f>
        <v>0</v>
      </c>
    </row>
    <row r="122" spans="1:9" ht="12.75">
      <c r="A122" s="8"/>
      <c r="B122" s="70" t="s">
        <v>445</v>
      </c>
      <c r="C122" s="8"/>
      <c r="D122" s="8"/>
      <c r="E122" s="8"/>
      <c r="F122" s="48"/>
      <c r="G122" s="191"/>
      <c r="H122" s="9"/>
      <c r="I122" s="8"/>
    </row>
    <row r="123" spans="1:9" ht="12.75">
      <c r="A123" s="45" t="s">
        <v>480</v>
      </c>
      <c r="B123" s="71" t="s">
        <v>66</v>
      </c>
      <c r="C123" s="44">
        <v>53.7</v>
      </c>
      <c r="D123" s="44">
        <f>ROUND(C123*1.5,0)</f>
        <v>81</v>
      </c>
      <c r="E123" s="44">
        <f>IF(F16&gt;=1,C123,D123)</f>
        <v>81</v>
      </c>
      <c r="F123" s="56">
        <v>5.8</v>
      </c>
      <c r="G123" s="64"/>
      <c r="H123" s="60">
        <f>E123*G123</f>
        <v>0</v>
      </c>
      <c r="I123" s="45">
        <f>F123*G123</f>
        <v>0</v>
      </c>
    </row>
    <row r="124" spans="1:9" ht="12.75">
      <c r="A124" s="45" t="s">
        <v>481</v>
      </c>
      <c r="B124" s="71" t="s">
        <v>67</v>
      </c>
      <c r="C124" s="44">
        <v>53.7</v>
      </c>
      <c r="D124" s="44">
        <f>ROUND(C124*1.5,0)</f>
        <v>81</v>
      </c>
      <c r="E124" s="44">
        <f>IF(F16&gt;=1,C124,D124)</f>
        <v>81</v>
      </c>
      <c r="F124" s="56">
        <v>5.8</v>
      </c>
      <c r="G124" s="64"/>
      <c r="H124" s="60">
        <f>E124*G124</f>
        <v>0</v>
      </c>
      <c r="I124" s="45">
        <f>F124*G124</f>
        <v>0</v>
      </c>
    </row>
    <row r="125" spans="1:9" ht="12.75">
      <c r="A125" s="8"/>
      <c r="B125" s="70" t="s">
        <v>448</v>
      </c>
      <c r="C125" s="8"/>
      <c r="D125" s="8"/>
      <c r="E125" s="8"/>
      <c r="F125" s="48"/>
      <c r="G125" s="191"/>
      <c r="H125" s="9"/>
      <c r="I125" s="8"/>
    </row>
    <row r="126" spans="1:9" ht="12.75">
      <c r="A126" s="45">
        <v>80402</v>
      </c>
      <c r="B126" s="71" t="s">
        <v>282</v>
      </c>
      <c r="C126" s="44">
        <v>74.3</v>
      </c>
      <c r="D126" s="44">
        <f>ROUND(C126*1.5,0)</f>
        <v>111</v>
      </c>
      <c r="E126" s="44">
        <f>IF(F16&gt;=1,C126,D126)</f>
        <v>111</v>
      </c>
      <c r="F126" s="56">
        <v>10</v>
      </c>
      <c r="G126" s="64"/>
      <c r="H126" s="60">
        <f>E126*G126</f>
        <v>0</v>
      </c>
      <c r="I126" s="45">
        <f>F126*G126</f>
        <v>0</v>
      </c>
    </row>
    <row r="127" spans="1:9" ht="12.75">
      <c r="A127" s="45">
        <v>80401</v>
      </c>
      <c r="B127" s="71" t="s">
        <v>111</v>
      </c>
      <c r="C127" s="44">
        <v>54</v>
      </c>
      <c r="D127" s="44">
        <f>ROUND(C127*1.5,0)</f>
        <v>81</v>
      </c>
      <c r="E127" s="44">
        <f>IF(F16&gt;=1,C127,D127)</f>
        <v>81</v>
      </c>
      <c r="F127" s="56">
        <v>6</v>
      </c>
      <c r="G127" s="64"/>
      <c r="H127" s="60">
        <f>E127*G127</f>
        <v>0</v>
      </c>
      <c r="I127" s="45">
        <f>F127*G127</f>
        <v>0</v>
      </c>
    </row>
    <row r="128" spans="1:9" ht="12.75">
      <c r="A128" s="8"/>
      <c r="B128" s="70" t="s">
        <v>530</v>
      </c>
      <c r="C128" s="8"/>
      <c r="D128" s="8"/>
      <c r="E128" s="8"/>
      <c r="F128" s="48"/>
      <c r="G128" s="191"/>
      <c r="H128" s="9"/>
      <c r="I128" s="8"/>
    </row>
    <row r="129" spans="1:9" ht="12.75">
      <c r="A129" s="45" t="s">
        <v>609</v>
      </c>
      <c r="B129" s="71" t="s">
        <v>610</v>
      </c>
      <c r="C129" s="44">
        <v>23.4</v>
      </c>
      <c r="D129" s="44">
        <f aca="true" t="shared" si="9" ref="D129:D134">ROUND(C129*1.5,0)</f>
        <v>35</v>
      </c>
      <c r="E129" s="44">
        <f>IF(F16&gt;=1,C129,D129)</f>
        <v>35</v>
      </c>
      <c r="F129" s="56">
        <v>3</v>
      </c>
      <c r="G129" s="67"/>
      <c r="H129" s="60">
        <f aca="true" t="shared" si="10" ref="H129:H134">E129*G129</f>
        <v>0</v>
      </c>
      <c r="I129" s="45">
        <f aca="true" t="shared" si="11" ref="I129:I134">F129*G129</f>
        <v>0</v>
      </c>
    </row>
    <row r="130" spans="1:9" ht="12.75">
      <c r="A130" s="45" t="s">
        <v>611</v>
      </c>
      <c r="B130" s="71" t="s">
        <v>612</v>
      </c>
      <c r="C130" s="44">
        <v>23.4</v>
      </c>
      <c r="D130" s="44">
        <f t="shared" si="9"/>
        <v>35</v>
      </c>
      <c r="E130" s="44">
        <f>IF(F16&gt;=1,C130,D130)</f>
        <v>35</v>
      </c>
      <c r="F130" s="56">
        <v>3</v>
      </c>
      <c r="G130" s="67"/>
      <c r="H130" s="60">
        <f t="shared" si="10"/>
        <v>0</v>
      </c>
      <c r="I130" s="45">
        <f t="shared" si="11"/>
        <v>0</v>
      </c>
    </row>
    <row r="131" spans="1:9" ht="12.75">
      <c r="A131" s="45" t="s">
        <v>613</v>
      </c>
      <c r="B131" s="71" t="s">
        <v>614</v>
      </c>
      <c r="C131" s="44">
        <v>23.4</v>
      </c>
      <c r="D131" s="44">
        <f t="shared" si="9"/>
        <v>35</v>
      </c>
      <c r="E131" s="44">
        <f>IF(F16&gt;=1,C131,D131)</f>
        <v>35</v>
      </c>
      <c r="F131" s="56">
        <v>3</v>
      </c>
      <c r="G131" s="67"/>
      <c r="H131" s="60">
        <f t="shared" si="10"/>
        <v>0</v>
      </c>
      <c r="I131" s="45">
        <f t="shared" si="11"/>
        <v>0</v>
      </c>
    </row>
    <row r="132" spans="1:9" ht="12.75" hidden="1">
      <c r="A132" s="45" t="s">
        <v>557</v>
      </c>
      <c r="B132" s="71" t="s">
        <v>558</v>
      </c>
      <c r="C132" s="44">
        <v>23.4</v>
      </c>
      <c r="D132" s="44">
        <f t="shared" si="9"/>
        <v>35</v>
      </c>
      <c r="E132" s="44">
        <f>IF(F16&gt;=1,C132,D132)</f>
        <v>35</v>
      </c>
      <c r="F132" s="56">
        <v>3</v>
      </c>
      <c r="G132" s="67"/>
      <c r="H132" s="60">
        <f t="shared" si="10"/>
        <v>0</v>
      </c>
      <c r="I132" s="45">
        <f t="shared" si="11"/>
        <v>0</v>
      </c>
    </row>
    <row r="133" spans="1:9" ht="12.75">
      <c r="A133" s="45" t="s">
        <v>531</v>
      </c>
      <c r="B133" s="71" t="s">
        <v>532</v>
      </c>
      <c r="C133" s="44">
        <v>23.4</v>
      </c>
      <c r="D133" s="44">
        <f t="shared" si="9"/>
        <v>35</v>
      </c>
      <c r="E133" s="44">
        <f>IF(F16&gt;=1,C133,D133)</f>
        <v>35</v>
      </c>
      <c r="F133" s="56">
        <v>3</v>
      </c>
      <c r="G133" s="67"/>
      <c r="H133" s="60">
        <f t="shared" si="10"/>
        <v>0</v>
      </c>
      <c r="I133" s="45">
        <f t="shared" si="11"/>
        <v>0</v>
      </c>
    </row>
    <row r="134" spans="1:9" ht="12.75">
      <c r="A134" s="45" t="s">
        <v>533</v>
      </c>
      <c r="B134" s="71" t="s">
        <v>534</v>
      </c>
      <c r="C134" s="44">
        <v>23.4</v>
      </c>
      <c r="D134" s="44">
        <f t="shared" si="9"/>
        <v>35</v>
      </c>
      <c r="E134" s="44">
        <f>IF(F16&gt;=1,C134,D134)</f>
        <v>35</v>
      </c>
      <c r="F134" s="56">
        <v>3</v>
      </c>
      <c r="G134" s="67"/>
      <c r="H134" s="60">
        <f t="shared" si="10"/>
        <v>0</v>
      </c>
      <c r="I134" s="45">
        <f t="shared" si="11"/>
        <v>0</v>
      </c>
    </row>
    <row r="135" spans="1:9" ht="12.75">
      <c r="A135" s="8"/>
      <c r="B135" s="70" t="s">
        <v>707</v>
      </c>
      <c r="C135" s="8"/>
      <c r="D135" s="8"/>
      <c r="E135" s="8"/>
      <c r="F135" s="48"/>
      <c r="G135" s="191"/>
      <c r="H135" s="9"/>
      <c r="I135" s="8"/>
    </row>
    <row r="136" spans="1:9" ht="12.75">
      <c r="A136" s="47">
        <v>81201</v>
      </c>
      <c r="B136" s="72" t="s">
        <v>708</v>
      </c>
      <c r="C136" s="46">
        <v>72.6</v>
      </c>
      <c r="D136" s="46">
        <f>ROUND(C136*1.5,0)</f>
        <v>109</v>
      </c>
      <c r="E136" s="46">
        <f>IF(F16&gt;=1,C136,D136)</f>
        <v>109</v>
      </c>
      <c r="F136" s="57">
        <v>9.1</v>
      </c>
      <c r="G136" s="192"/>
      <c r="H136" s="61">
        <f>E136*G136</f>
        <v>0</v>
      </c>
      <c r="I136" s="47">
        <f>F136*G136</f>
        <v>0</v>
      </c>
    </row>
    <row r="137" spans="1:9" ht="12.75">
      <c r="A137" s="8"/>
      <c r="B137" s="70" t="s">
        <v>443</v>
      </c>
      <c r="C137" s="8"/>
      <c r="D137" s="8"/>
      <c r="E137" s="8"/>
      <c r="F137" s="48"/>
      <c r="G137" s="191"/>
      <c r="H137" s="9"/>
      <c r="I137" s="8"/>
    </row>
    <row r="138" spans="1:9" ht="12.75">
      <c r="A138" s="45" t="s">
        <v>207</v>
      </c>
      <c r="B138" s="71" t="s">
        <v>62</v>
      </c>
      <c r="C138" s="44">
        <v>93.5</v>
      </c>
      <c r="D138" s="44">
        <f>ROUND(C138*1.5,0)</f>
        <v>140</v>
      </c>
      <c r="E138" s="44">
        <f>IF(F16&gt;=1,C138,D138)</f>
        <v>140</v>
      </c>
      <c r="F138" s="56">
        <v>9.4</v>
      </c>
      <c r="G138" s="64"/>
      <c r="H138" s="60">
        <f>E138*G138</f>
        <v>0</v>
      </c>
      <c r="I138" s="45">
        <f>F138*G138</f>
        <v>0</v>
      </c>
    </row>
    <row r="139" spans="1:9" ht="12.75">
      <c r="A139" s="45" t="s">
        <v>206</v>
      </c>
      <c r="B139" s="71" t="s">
        <v>63</v>
      </c>
      <c r="C139" s="44">
        <v>93.5</v>
      </c>
      <c r="D139" s="44">
        <f>ROUND(C139*1.5,0)</f>
        <v>140</v>
      </c>
      <c r="E139" s="44">
        <f>IF(F16&gt;=1,C139,D139)</f>
        <v>140</v>
      </c>
      <c r="F139" s="56">
        <v>9.4</v>
      </c>
      <c r="G139" s="64"/>
      <c r="H139" s="60">
        <f>E139*G139</f>
        <v>0</v>
      </c>
      <c r="I139" s="45">
        <f>F139*G139</f>
        <v>0</v>
      </c>
    </row>
    <row r="140" spans="1:9" ht="12.75">
      <c r="A140" s="45" t="s">
        <v>205</v>
      </c>
      <c r="B140" s="71" t="s">
        <v>65</v>
      </c>
      <c r="C140" s="44">
        <v>93.5</v>
      </c>
      <c r="D140" s="44">
        <f>ROUND(C140*1.5,0)</f>
        <v>140</v>
      </c>
      <c r="E140" s="44">
        <f>IF(F16&gt;=1,C140,D140)</f>
        <v>140</v>
      </c>
      <c r="F140" s="56">
        <v>9.4</v>
      </c>
      <c r="G140" s="64"/>
      <c r="H140" s="60">
        <f>E140*G140</f>
        <v>0</v>
      </c>
      <c r="I140" s="45">
        <f>F140*G140</f>
        <v>0</v>
      </c>
    </row>
    <row r="141" spans="1:9" ht="12.75">
      <c r="A141" s="45" t="s">
        <v>204</v>
      </c>
      <c r="B141" s="71" t="s">
        <v>64</v>
      </c>
      <c r="C141" s="44">
        <v>93.5</v>
      </c>
      <c r="D141" s="44">
        <f>ROUND(C141*1.5,0)</f>
        <v>140</v>
      </c>
      <c r="E141" s="44">
        <f>IF(F16&gt;=1,C141,D141)</f>
        <v>140</v>
      </c>
      <c r="F141" s="56">
        <v>9.4</v>
      </c>
      <c r="G141" s="64"/>
      <c r="H141" s="60">
        <f>E141*G141</f>
        <v>0</v>
      </c>
      <c r="I141" s="45">
        <f>F141*G141</f>
        <v>0</v>
      </c>
    </row>
    <row r="142" spans="1:9" ht="12.75">
      <c r="A142" s="8"/>
      <c r="B142" s="70" t="s">
        <v>615</v>
      </c>
      <c r="C142" s="8"/>
      <c r="D142" s="8"/>
      <c r="E142" s="8"/>
      <c r="F142" s="48"/>
      <c r="G142" s="191"/>
      <c r="H142" s="9"/>
      <c r="I142" s="8"/>
    </row>
    <row r="143" spans="1:9" ht="12.75">
      <c r="A143" s="45">
        <v>80902</v>
      </c>
      <c r="B143" s="71" t="s">
        <v>616</v>
      </c>
      <c r="C143" s="44">
        <v>120.7</v>
      </c>
      <c r="D143" s="44">
        <f>ROUND(C143*1.5,0)</f>
        <v>181</v>
      </c>
      <c r="E143" s="44">
        <f>IF(F16&gt;=1,C143,D143)</f>
        <v>181</v>
      </c>
      <c r="F143" s="56">
        <v>15</v>
      </c>
      <c r="G143" s="64"/>
      <c r="H143" s="60">
        <f>E143*G143</f>
        <v>0</v>
      </c>
      <c r="I143" s="45">
        <f>F143*G143</f>
        <v>0</v>
      </c>
    </row>
    <row r="144" spans="1:9" ht="12.75">
      <c r="A144" s="8"/>
      <c r="B144" s="70" t="s">
        <v>158</v>
      </c>
      <c r="C144" s="8"/>
      <c r="D144" s="8"/>
      <c r="E144" s="8"/>
      <c r="F144" s="48"/>
      <c r="G144" s="191"/>
      <c r="H144" s="9"/>
      <c r="I144" s="8"/>
    </row>
    <row r="145" spans="1:9" ht="12.75">
      <c r="A145" s="45" t="s">
        <v>159</v>
      </c>
      <c r="B145" s="71" t="s">
        <v>160</v>
      </c>
      <c r="C145" s="44">
        <v>11.2</v>
      </c>
      <c r="D145" s="44">
        <f aca="true" t="shared" si="12" ref="D145:D157">ROUND(C145*1.5,0)</f>
        <v>17</v>
      </c>
      <c r="E145" s="44">
        <f>IF(F16&gt;=1,C145,D145)</f>
        <v>17</v>
      </c>
      <c r="F145" s="56">
        <v>1.1</v>
      </c>
      <c r="G145" s="64"/>
      <c r="H145" s="60">
        <f aca="true" t="shared" si="13" ref="H145:H157">E145*G145</f>
        <v>0</v>
      </c>
      <c r="I145" s="45">
        <f aca="true" t="shared" si="14" ref="I145:I157">F145*G145</f>
        <v>0</v>
      </c>
    </row>
    <row r="146" spans="1:9" ht="12.75">
      <c r="A146" s="45" t="s">
        <v>161</v>
      </c>
      <c r="B146" s="71" t="s">
        <v>162</v>
      </c>
      <c r="C146" s="44">
        <v>11.2</v>
      </c>
      <c r="D146" s="44">
        <f t="shared" si="12"/>
        <v>17</v>
      </c>
      <c r="E146" s="44">
        <f>IF(F16&gt;=1,C146,D146)</f>
        <v>17</v>
      </c>
      <c r="F146" s="56">
        <v>1.1</v>
      </c>
      <c r="G146" s="64"/>
      <c r="H146" s="60">
        <f t="shared" si="13"/>
        <v>0</v>
      </c>
      <c r="I146" s="45">
        <f t="shared" si="14"/>
        <v>0</v>
      </c>
    </row>
    <row r="147" spans="1:9" ht="12.75">
      <c r="A147" s="45" t="s">
        <v>163</v>
      </c>
      <c r="B147" s="71" t="s">
        <v>164</v>
      </c>
      <c r="C147" s="44">
        <v>11.2</v>
      </c>
      <c r="D147" s="44">
        <f t="shared" si="12"/>
        <v>17</v>
      </c>
      <c r="E147" s="44">
        <f>IF(F16&gt;=1,C147,D147)</f>
        <v>17</v>
      </c>
      <c r="F147" s="56">
        <v>1.1</v>
      </c>
      <c r="G147" s="64"/>
      <c r="H147" s="60">
        <f t="shared" si="13"/>
        <v>0</v>
      </c>
      <c r="I147" s="45">
        <f t="shared" si="14"/>
        <v>0</v>
      </c>
    </row>
    <row r="148" spans="1:9" ht="12.75">
      <c r="A148" s="45" t="s">
        <v>165</v>
      </c>
      <c r="B148" s="71" t="s">
        <v>166</v>
      </c>
      <c r="C148" s="44">
        <v>11.2</v>
      </c>
      <c r="D148" s="44">
        <f t="shared" si="12"/>
        <v>17</v>
      </c>
      <c r="E148" s="44">
        <f>IF(F16&gt;=1,C148,D148)</f>
        <v>17</v>
      </c>
      <c r="F148" s="56">
        <v>1.1</v>
      </c>
      <c r="G148" s="64"/>
      <c r="H148" s="60">
        <f t="shared" si="13"/>
        <v>0</v>
      </c>
      <c r="I148" s="45">
        <f t="shared" si="14"/>
        <v>0</v>
      </c>
    </row>
    <row r="149" spans="1:9" ht="12.75">
      <c r="A149" s="45" t="s">
        <v>544</v>
      </c>
      <c r="B149" s="71" t="s">
        <v>167</v>
      </c>
      <c r="C149" s="44">
        <v>11.2</v>
      </c>
      <c r="D149" s="44">
        <f t="shared" si="12"/>
        <v>17</v>
      </c>
      <c r="E149" s="44">
        <f>IF(F16&gt;=1,C149,D149)</f>
        <v>17</v>
      </c>
      <c r="F149" s="56">
        <v>1.1</v>
      </c>
      <c r="G149" s="64"/>
      <c r="H149" s="60">
        <f t="shared" si="13"/>
        <v>0</v>
      </c>
      <c r="I149" s="45">
        <f t="shared" si="14"/>
        <v>0</v>
      </c>
    </row>
    <row r="150" spans="1:9" ht="12.75">
      <c r="A150" s="45" t="s">
        <v>168</v>
      </c>
      <c r="B150" s="71" t="s">
        <v>169</v>
      </c>
      <c r="C150" s="44">
        <v>11.2</v>
      </c>
      <c r="D150" s="44">
        <f t="shared" si="12"/>
        <v>17</v>
      </c>
      <c r="E150" s="44">
        <f>IF(F16&gt;=1,C150,D150)</f>
        <v>17</v>
      </c>
      <c r="F150" s="56">
        <v>1.1</v>
      </c>
      <c r="G150" s="64"/>
      <c r="H150" s="60">
        <f t="shared" si="13"/>
        <v>0</v>
      </c>
      <c r="I150" s="45">
        <f t="shared" si="14"/>
        <v>0</v>
      </c>
    </row>
    <row r="151" spans="1:9" ht="12.75">
      <c r="A151" s="45" t="s">
        <v>170</v>
      </c>
      <c r="B151" s="71" t="s">
        <v>171</v>
      </c>
      <c r="C151" s="44">
        <v>11.2</v>
      </c>
      <c r="D151" s="44">
        <f t="shared" si="12"/>
        <v>17</v>
      </c>
      <c r="E151" s="44">
        <f>IF(F16&gt;=1,C151,D151)</f>
        <v>17</v>
      </c>
      <c r="F151" s="56">
        <v>1.1</v>
      </c>
      <c r="G151" s="64"/>
      <c r="H151" s="60">
        <f t="shared" si="13"/>
        <v>0</v>
      </c>
      <c r="I151" s="45">
        <f t="shared" si="14"/>
        <v>0</v>
      </c>
    </row>
    <row r="152" spans="1:9" ht="12.75">
      <c r="A152" s="45" t="s">
        <v>172</v>
      </c>
      <c r="B152" s="71" t="s">
        <v>173</v>
      </c>
      <c r="C152" s="44">
        <v>11.2</v>
      </c>
      <c r="D152" s="44">
        <f t="shared" si="12"/>
        <v>17</v>
      </c>
      <c r="E152" s="44">
        <f>IF(F16&gt;=1,C152,D152)</f>
        <v>17</v>
      </c>
      <c r="F152" s="56">
        <v>1.1</v>
      </c>
      <c r="G152" s="64"/>
      <c r="H152" s="60">
        <f t="shared" si="13"/>
        <v>0</v>
      </c>
      <c r="I152" s="45">
        <f t="shared" si="14"/>
        <v>0</v>
      </c>
    </row>
    <row r="153" spans="1:9" ht="12.75">
      <c r="A153" s="45" t="s">
        <v>174</v>
      </c>
      <c r="B153" s="71" t="s">
        <v>175</v>
      </c>
      <c r="C153" s="44">
        <v>11.2</v>
      </c>
      <c r="D153" s="44">
        <f t="shared" si="12"/>
        <v>17</v>
      </c>
      <c r="E153" s="44">
        <f>IF(F16&gt;=1,C153,D153)</f>
        <v>17</v>
      </c>
      <c r="F153" s="56">
        <v>1.1</v>
      </c>
      <c r="G153" s="64"/>
      <c r="H153" s="60">
        <f t="shared" si="13"/>
        <v>0</v>
      </c>
      <c r="I153" s="45">
        <f t="shared" si="14"/>
        <v>0</v>
      </c>
    </row>
    <row r="154" spans="1:9" ht="12.75">
      <c r="A154" s="45" t="s">
        <v>176</v>
      </c>
      <c r="B154" s="71" t="s">
        <v>177</v>
      </c>
      <c r="C154" s="44">
        <v>11.2</v>
      </c>
      <c r="D154" s="44">
        <f t="shared" si="12"/>
        <v>17</v>
      </c>
      <c r="E154" s="44">
        <f>IF(F16&gt;=1,C154,D154)</f>
        <v>17</v>
      </c>
      <c r="F154" s="56">
        <v>1.1</v>
      </c>
      <c r="G154" s="64"/>
      <c r="H154" s="60">
        <f t="shared" si="13"/>
        <v>0</v>
      </c>
      <c r="I154" s="45">
        <f t="shared" si="14"/>
        <v>0</v>
      </c>
    </row>
    <row r="155" spans="1:9" ht="12.75">
      <c r="A155" s="45" t="s">
        <v>178</v>
      </c>
      <c r="B155" s="71" t="s">
        <v>179</v>
      </c>
      <c r="C155" s="44">
        <v>11.2</v>
      </c>
      <c r="D155" s="44">
        <f t="shared" si="12"/>
        <v>17</v>
      </c>
      <c r="E155" s="44">
        <f>IF(F16&gt;=1,C155,D155)</f>
        <v>17</v>
      </c>
      <c r="F155" s="56">
        <v>1.1</v>
      </c>
      <c r="G155" s="64"/>
      <c r="H155" s="60">
        <f t="shared" si="13"/>
        <v>0</v>
      </c>
      <c r="I155" s="45">
        <f t="shared" si="14"/>
        <v>0</v>
      </c>
    </row>
    <row r="156" spans="1:9" ht="12.75">
      <c r="A156" s="45" t="s">
        <v>180</v>
      </c>
      <c r="B156" s="71" t="s">
        <v>181</v>
      </c>
      <c r="C156" s="44">
        <v>11.2</v>
      </c>
      <c r="D156" s="44">
        <f t="shared" si="12"/>
        <v>17</v>
      </c>
      <c r="E156" s="44">
        <f>IF(F16&gt;=1,C156,D156)</f>
        <v>17</v>
      </c>
      <c r="F156" s="56">
        <v>1.1</v>
      </c>
      <c r="G156" s="64"/>
      <c r="H156" s="60">
        <f t="shared" si="13"/>
        <v>0</v>
      </c>
      <c r="I156" s="45">
        <f t="shared" si="14"/>
        <v>0</v>
      </c>
    </row>
    <row r="157" spans="1:9" ht="12.75">
      <c r="A157" s="45" t="s">
        <v>182</v>
      </c>
      <c r="B157" s="71" t="s">
        <v>183</v>
      </c>
      <c r="C157" s="44">
        <v>11.2</v>
      </c>
      <c r="D157" s="44">
        <f t="shared" si="12"/>
        <v>17</v>
      </c>
      <c r="E157" s="44">
        <f>IF(F16&gt;=1,C157,D157)</f>
        <v>17</v>
      </c>
      <c r="F157" s="56">
        <v>1.1</v>
      </c>
      <c r="G157" s="64"/>
      <c r="H157" s="60">
        <f t="shared" si="13"/>
        <v>0</v>
      </c>
      <c r="I157" s="45">
        <f t="shared" si="14"/>
        <v>0</v>
      </c>
    </row>
    <row r="158" spans="1:9" ht="12.75">
      <c r="A158" s="8"/>
      <c r="B158" s="70" t="s">
        <v>447</v>
      </c>
      <c r="C158" s="8"/>
      <c r="D158" s="8"/>
      <c r="E158" s="8"/>
      <c r="F158" s="48"/>
      <c r="G158" s="191"/>
      <c r="H158" s="9"/>
      <c r="I158" s="8"/>
    </row>
    <row r="159" spans="1:9" ht="12.75">
      <c r="A159" s="45" t="s">
        <v>486</v>
      </c>
      <c r="B159" s="71" t="s">
        <v>71</v>
      </c>
      <c r="C159" s="44">
        <v>63</v>
      </c>
      <c r="D159" s="44">
        <f aca="true" t="shared" si="15" ref="D159:D183">ROUND(C159*1.5,0)</f>
        <v>95</v>
      </c>
      <c r="E159" s="44">
        <f>IF(F16&gt;=1,C159,D159)</f>
        <v>95</v>
      </c>
      <c r="F159" s="56">
        <v>7.5</v>
      </c>
      <c r="G159" s="64"/>
      <c r="H159" s="60">
        <f aca="true" t="shared" si="16" ref="H159:H183">E159*G159</f>
        <v>0</v>
      </c>
      <c r="I159" s="45">
        <f aca="true" t="shared" si="17" ref="I159:I183">F159*G159</f>
        <v>0</v>
      </c>
    </row>
    <row r="160" spans="1:9" ht="12.75">
      <c r="A160" s="45" t="s">
        <v>485</v>
      </c>
      <c r="B160" s="71" t="s">
        <v>72</v>
      </c>
      <c r="C160" s="44">
        <v>63</v>
      </c>
      <c r="D160" s="44">
        <f t="shared" si="15"/>
        <v>95</v>
      </c>
      <c r="E160" s="44">
        <f>IF(F16&gt;=1,C160,D160)</f>
        <v>95</v>
      </c>
      <c r="F160" s="56">
        <v>7.5</v>
      </c>
      <c r="G160" s="64"/>
      <c r="H160" s="60">
        <f t="shared" si="16"/>
        <v>0</v>
      </c>
      <c r="I160" s="45">
        <f t="shared" si="17"/>
        <v>0</v>
      </c>
    </row>
    <row r="161" spans="1:9" ht="12.75">
      <c r="A161" s="45" t="s">
        <v>484</v>
      </c>
      <c r="B161" s="71" t="s">
        <v>73</v>
      </c>
      <c r="C161" s="44">
        <v>63</v>
      </c>
      <c r="D161" s="44">
        <f t="shared" si="15"/>
        <v>95</v>
      </c>
      <c r="E161" s="44">
        <f>IF(F16&gt;=1,C161,D161)</f>
        <v>95</v>
      </c>
      <c r="F161" s="56">
        <v>7.5</v>
      </c>
      <c r="G161" s="64"/>
      <c r="H161" s="60">
        <f t="shared" si="16"/>
        <v>0</v>
      </c>
      <c r="I161" s="45">
        <f t="shared" si="17"/>
        <v>0</v>
      </c>
    </row>
    <row r="162" spans="1:9" ht="12.75">
      <c r="A162" s="45" t="s">
        <v>482</v>
      </c>
      <c r="B162" s="71" t="s">
        <v>74</v>
      </c>
      <c r="C162" s="44">
        <v>63</v>
      </c>
      <c r="D162" s="44">
        <f t="shared" si="15"/>
        <v>95</v>
      </c>
      <c r="E162" s="44">
        <f>IF(F16&gt;=1,C162,D162)</f>
        <v>95</v>
      </c>
      <c r="F162" s="56">
        <v>7.5</v>
      </c>
      <c r="G162" s="64"/>
      <c r="H162" s="60">
        <f t="shared" si="16"/>
        <v>0</v>
      </c>
      <c r="I162" s="45">
        <f t="shared" si="17"/>
        <v>0</v>
      </c>
    </row>
    <row r="163" spans="1:9" ht="12.75">
      <c r="A163" s="45" t="s">
        <v>483</v>
      </c>
      <c r="B163" s="71" t="s">
        <v>75</v>
      </c>
      <c r="C163" s="44">
        <v>63</v>
      </c>
      <c r="D163" s="44">
        <f t="shared" si="15"/>
        <v>95</v>
      </c>
      <c r="E163" s="44">
        <f>IF(F16&gt;=1,C163,D163)</f>
        <v>95</v>
      </c>
      <c r="F163" s="56">
        <v>7.5</v>
      </c>
      <c r="G163" s="64"/>
      <c r="H163" s="60">
        <f t="shared" si="16"/>
        <v>0</v>
      </c>
      <c r="I163" s="45">
        <f t="shared" si="17"/>
        <v>0</v>
      </c>
    </row>
    <row r="164" spans="1:9" ht="12.75">
      <c r="A164" s="45" t="s">
        <v>102</v>
      </c>
      <c r="B164" s="71" t="s">
        <v>103</v>
      </c>
      <c r="C164" s="44">
        <v>63</v>
      </c>
      <c r="D164" s="44">
        <f t="shared" si="15"/>
        <v>95</v>
      </c>
      <c r="E164" s="44">
        <f>IF(F16&gt;=1,C164,D164)</f>
        <v>95</v>
      </c>
      <c r="F164" s="56">
        <v>7.5</v>
      </c>
      <c r="G164" s="64"/>
      <c r="H164" s="60">
        <f t="shared" si="16"/>
        <v>0</v>
      </c>
      <c r="I164" s="45">
        <f t="shared" si="17"/>
        <v>0</v>
      </c>
    </row>
    <row r="165" spans="1:9" ht="12.75">
      <c r="A165" s="45" t="s">
        <v>487</v>
      </c>
      <c r="B165" s="71" t="s">
        <v>76</v>
      </c>
      <c r="C165" s="44">
        <v>63</v>
      </c>
      <c r="D165" s="44">
        <f t="shared" si="15"/>
        <v>95</v>
      </c>
      <c r="E165" s="44">
        <f>IF(F16&gt;=1,C165,D165)</f>
        <v>95</v>
      </c>
      <c r="F165" s="56">
        <v>7.5</v>
      </c>
      <c r="G165" s="64"/>
      <c r="H165" s="60">
        <f t="shared" si="16"/>
        <v>0</v>
      </c>
      <c r="I165" s="45">
        <f t="shared" si="17"/>
        <v>0</v>
      </c>
    </row>
    <row r="166" spans="1:9" ht="12.75">
      <c r="A166" s="45" t="s">
        <v>98</v>
      </c>
      <c r="B166" s="71" t="s">
        <v>99</v>
      </c>
      <c r="C166" s="44">
        <v>63</v>
      </c>
      <c r="D166" s="44">
        <f t="shared" si="15"/>
        <v>95</v>
      </c>
      <c r="E166" s="44">
        <f>IF(F16&gt;=1,C166,D166)</f>
        <v>95</v>
      </c>
      <c r="F166" s="56">
        <v>7.5</v>
      </c>
      <c r="G166" s="64"/>
      <c r="H166" s="60">
        <f t="shared" si="16"/>
        <v>0</v>
      </c>
      <c r="I166" s="45">
        <f t="shared" si="17"/>
        <v>0</v>
      </c>
    </row>
    <row r="167" spans="1:9" ht="12.75">
      <c r="A167" s="162" t="s">
        <v>889</v>
      </c>
      <c r="B167" s="189" t="s">
        <v>890</v>
      </c>
      <c r="C167" s="44">
        <v>63</v>
      </c>
      <c r="D167" s="44">
        <f>ROUND(C167*1.5,0)</f>
        <v>95</v>
      </c>
      <c r="E167" s="44">
        <f>IF(F16&gt;=1,C167,D167)</f>
        <v>95</v>
      </c>
      <c r="F167" s="56">
        <v>7.5</v>
      </c>
      <c r="G167" s="64"/>
      <c r="H167" s="60">
        <f>E167*G167</f>
        <v>0</v>
      </c>
      <c r="I167" s="45">
        <f>F167*G167</f>
        <v>0</v>
      </c>
    </row>
    <row r="168" spans="1:9" ht="12.75">
      <c r="A168" s="45" t="s">
        <v>88</v>
      </c>
      <c r="B168" s="71" t="s">
        <v>89</v>
      </c>
      <c r="C168" s="44">
        <v>63</v>
      </c>
      <c r="D168" s="44">
        <f t="shared" si="15"/>
        <v>95</v>
      </c>
      <c r="E168" s="44">
        <f>IF(F16&gt;=1,C168,D168)</f>
        <v>95</v>
      </c>
      <c r="F168" s="56">
        <v>7.5</v>
      </c>
      <c r="G168" s="64"/>
      <c r="H168" s="60">
        <f t="shared" si="16"/>
        <v>0</v>
      </c>
      <c r="I168" s="45">
        <f t="shared" si="17"/>
        <v>0</v>
      </c>
    </row>
    <row r="169" spans="1:9" ht="12.75">
      <c r="A169" s="162" t="s">
        <v>891</v>
      </c>
      <c r="B169" s="189" t="s">
        <v>893</v>
      </c>
      <c r="C169" s="44">
        <v>63</v>
      </c>
      <c r="D169" s="44">
        <f>ROUND(C169*1.5,0)</f>
        <v>95</v>
      </c>
      <c r="E169" s="44">
        <f>IF(F16&gt;=1,C169,D169)</f>
        <v>95</v>
      </c>
      <c r="F169" s="56">
        <v>7.5</v>
      </c>
      <c r="G169" s="64"/>
      <c r="H169" s="60">
        <f>E169*G169</f>
        <v>0</v>
      </c>
      <c r="I169" s="45">
        <f>F169*G169</f>
        <v>0</v>
      </c>
    </row>
    <row r="170" spans="1:9" ht="12.75">
      <c r="A170" s="162" t="s">
        <v>892</v>
      </c>
      <c r="B170" s="189" t="s">
        <v>894</v>
      </c>
      <c r="C170" s="44">
        <v>63</v>
      </c>
      <c r="D170" s="44">
        <f>ROUND(C170*1.5,0)</f>
        <v>95</v>
      </c>
      <c r="E170" s="44">
        <f>IF(F16&gt;=1,C170,D170)</f>
        <v>95</v>
      </c>
      <c r="F170" s="56">
        <v>7.5</v>
      </c>
      <c r="G170" s="64"/>
      <c r="H170" s="60">
        <f>E170*G170</f>
        <v>0</v>
      </c>
      <c r="I170" s="45">
        <f>F170*G170</f>
        <v>0</v>
      </c>
    </row>
    <row r="171" spans="1:9" ht="12.75">
      <c r="A171" s="45" t="s">
        <v>96</v>
      </c>
      <c r="B171" s="71" t="s">
        <v>97</v>
      </c>
      <c r="C171" s="44">
        <v>63</v>
      </c>
      <c r="D171" s="44">
        <f t="shared" si="15"/>
        <v>95</v>
      </c>
      <c r="E171" s="44">
        <f>IF(F16&gt;=1,C171,D171)</f>
        <v>95</v>
      </c>
      <c r="F171" s="56">
        <v>7.5</v>
      </c>
      <c r="G171" s="64"/>
      <c r="H171" s="60">
        <f t="shared" si="16"/>
        <v>0</v>
      </c>
      <c r="I171" s="45">
        <f t="shared" si="17"/>
        <v>0</v>
      </c>
    </row>
    <row r="172" spans="1:9" ht="12.75">
      <c r="A172" s="162" t="s">
        <v>895</v>
      </c>
      <c r="B172" s="189" t="s">
        <v>897</v>
      </c>
      <c r="C172" s="44">
        <v>63</v>
      </c>
      <c r="D172" s="44">
        <f>ROUND(C172*1.5,0)</f>
        <v>95</v>
      </c>
      <c r="E172" s="44">
        <f>IF(F16&gt;=1,C172,D172)</f>
        <v>95</v>
      </c>
      <c r="F172" s="56">
        <v>7.5</v>
      </c>
      <c r="G172" s="64"/>
      <c r="H172" s="60">
        <f>E172*G172</f>
        <v>0</v>
      </c>
      <c r="I172" s="45">
        <f>F172*G172</f>
        <v>0</v>
      </c>
    </row>
    <row r="173" spans="1:9" ht="12.75">
      <c r="A173" s="162" t="s">
        <v>896</v>
      </c>
      <c r="B173" s="189" t="s">
        <v>898</v>
      </c>
      <c r="C173" s="44">
        <v>63</v>
      </c>
      <c r="D173" s="44">
        <f>ROUND(C173*1.5,0)</f>
        <v>95</v>
      </c>
      <c r="E173" s="44">
        <f>IF(F16&gt;=1,C173,D173)</f>
        <v>95</v>
      </c>
      <c r="F173" s="56">
        <v>7.5</v>
      </c>
      <c r="G173" s="64"/>
      <c r="H173" s="60">
        <f>E173*G173</f>
        <v>0</v>
      </c>
      <c r="I173" s="45">
        <f>F173*G173</f>
        <v>0</v>
      </c>
    </row>
    <row r="174" spans="1:9" ht="12.75">
      <c r="A174" s="45" t="s">
        <v>92</v>
      </c>
      <c r="B174" s="71" t="s">
        <v>93</v>
      </c>
      <c r="C174" s="44">
        <v>63</v>
      </c>
      <c r="D174" s="44">
        <f t="shared" si="15"/>
        <v>95</v>
      </c>
      <c r="E174" s="44">
        <f>IF(F16&gt;=1,C174,D174)</f>
        <v>95</v>
      </c>
      <c r="F174" s="56">
        <v>7.5</v>
      </c>
      <c r="G174" s="64"/>
      <c r="H174" s="60">
        <f t="shared" si="16"/>
        <v>0</v>
      </c>
      <c r="I174" s="45">
        <f t="shared" si="17"/>
        <v>0</v>
      </c>
    </row>
    <row r="175" spans="1:9" ht="12.75">
      <c r="A175" s="45" t="s">
        <v>100</v>
      </c>
      <c r="B175" s="71" t="s">
        <v>101</v>
      </c>
      <c r="C175" s="44">
        <v>63</v>
      </c>
      <c r="D175" s="44">
        <f t="shared" si="15"/>
        <v>95</v>
      </c>
      <c r="E175" s="44">
        <f>IF(F16&gt;=1,C175,D175)</f>
        <v>95</v>
      </c>
      <c r="F175" s="56">
        <v>7.5</v>
      </c>
      <c r="G175" s="64"/>
      <c r="H175" s="60">
        <f t="shared" si="16"/>
        <v>0</v>
      </c>
      <c r="I175" s="45">
        <f t="shared" si="17"/>
        <v>0</v>
      </c>
    </row>
    <row r="176" spans="1:9" ht="12.75">
      <c r="A176" s="45" t="s">
        <v>106</v>
      </c>
      <c r="B176" s="71" t="s">
        <v>107</v>
      </c>
      <c r="C176" s="44">
        <v>63</v>
      </c>
      <c r="D176" s="44">
        <f t="shared" si="15"/>
        <v>95</v>
      </c>
      <c r="E176" s="44">
        <f>IF(F16&gt;=1,C176,D176)</f>
        <v>95</v>
      </c>
      <c r="F176" s="56">
        <v>7.5</v>
      </c>
      <c r="G176" s="64"/>
      <c r="H176" s="60">
        <f t="shared" si="16"/>
        <v>0</v>
      </c>
      <c r="I176" s="45">
        <f t="shared" si="17"/>
        <v>0</v>
      </c>
    </row>
    <row r="177" spans="1:9" ht="12.75">
      <c r="A177" s="45" t="s">
        <v>94</v>
      </c>
      <c r="B177" s="71" t="s">
        <v>95</v>
      </c>
      <c r="C177" s="44">
        <v>63</v>
      </c>
      <c r="D177" s="44">
        <f t="shared" si="15"/>
        <v>95</v>
      </c>
      <c r="E177" s="44">
        <f>IF(F16&gt;=1,C177,D177)</f>
        <v>95</v>
      </c>
      <c r="F177" s="56">
        <v>7.5</v>
      </c>
      <c r="G177" s="64"/>
      <c r="H177" s="60">
        <f t="shared" si="16"/>
        <v>0</v>
      </c>
      <c r="I177" s="45">
        <f t="shared" si="17"/>
        <v>0</v>
      </c>
    </row>
    <row r="178" spans="1:9" ht="12.75">
      <c r="A178" s="45" t="s">
        <v>90</v>
      </c>
      <c r="B178" s="71" t="s">
        <v>91</v>
      </c>
      <c r="C178" s="44">
        <v>63</v>
      </c>
      <c r="D178" s="44">
        <f t="shared" si="15"/>
        <v>95</v>
      </c>
      <c r="E178" s="44">
        <f>IF(F16&gt;=1,C178,D178)</f>
        <v>95</v>
      </c>
      <c r="F178" s="56">
        <v>7.5</v>
      </c>
      <c r="G178" s="64"/>
      <c r="H178" s="60">
        <f t="shared" si="16"/>
        <v>0</v>
      </c>
      <c r="I178" s="45">
        <f t="shared" si="17"/>
        <v>0</v>
      </c>
    </row>
    <row r="179" spans="1:9" ht="12.75">
      <c r="A179" s="45" t="s">
        <v>627</v>
      </c>
      <c r="B179" s="71" t="s">
        <v>628</v>
      </c>
      <c r="C179" s="44">
        <v>63.2</v>
      </c>
      <c r="D179" s="44">
        <f>ROUND(C179*1.5,0)</f>
        <v>95</v>
      </c>
      <c r="E179" s="44">
        <f>IF(F16&gt;=1,C179,D179)</f>
        <v>95</v>
      </c>
      <c r="F179" s="56">
        <v>7.5</v>
      </c>
      <c r="G179" s="64"/>
      <c r="H179" s="60">
        <f>E179*G179</f>
        <v>0</v>
      </c>
      <c r="I179" s="45">
        <f>F179*G179</f>
        <v>0</v>
      </c>
    </row>
    <row r="180" spans="1:9" ht="12.75">
      <c r="A180" s="45" t="s">
        <v>629</v>
      </c>
      <c r="B180" s="71" t="s">
        <v>630</v>
      </c>
      <c r="C180" s="44">
        <v>63.2</v>
      </c>
      <c r="D180" s="44">
        <f>ROUND(C180*1.5,0)</f>
        <v>95</v>
      </c>
      <c r="E180" s="44">
        <f>IF(F16&gt;=1,C180,D180)</f>
        <v>95</v>
      </c>
      <c r="F180" s="56">
        <v>7.5</v>
      </c>
      <c r="G180" s="64"/>
      <c r="H180" s="60">
        <f>E180*G180</f>
        <v>0</v>
      </c>
      <c r="I180" s="45">
        <f>F180*G180</f>
        <v>0</v>
      </c>
    </row>
    <row r="181" spans="1:9" ht="12.75">
      <c r="A181" s="45" t="s">
        <v>631</v>
      </c>
      <c r="B181" s="71" t="s">
        <v>632</v>
      </c>
      <c r="C181" s="44">
        <v>63.2</v>
      </c>
      <c r="D181" s="44">
        <f>ROUND(C181*1.5,0)</f>
        <v>95</v>
      </c>
      <c r="E181" s="44">
        <f>IF(F16&gt;=1,C181,D181)</f>
        <v>95</v>
      </c>
      <c r="F181" s="56">
        <v>7.5</v>
      </c>
      <c r="G181" s="64"/>
      <c r="H181" s="60">
        <f>E181*G181</f>
        <v>0</v>
      </c>
      <c r="I181" s="45">
        <f>F181*G181</f>
        <v>0</v>
      </c>
    </row>
    <row r="182" spans="1:9" ht="12.75">
      <c r="A182" s="45" t="s">
        <v>104</v>
      </c>
      <c r="B182" s="71" t="s">
        <v>105</v>
      </c>
      <c r="C182" s="44">
        <v>63</v>
      </c>
      <c r="D182" s="44">
        <f t="shared" si="15"/>
        <v>95</v>
      </c>
      <c r="E182" s="44">
        <f>IF(F16&gt;=1,C182,D182)</f>
        <v>95</v>
      </c>
      <c r="F182" s="56">
        <v>7.5</v>
      </c>
      <c r="G182" s="64"/>
      <c r="H182" s="60">
        <f t="shared" si="16"/>
        <v>0</v>
      </c>
      <c r="I182" s="45">
        <f t="shared" si="17"/>
        <v>0</v>
      </c>
    </row>
    <row r="183" spans="1:9" ht="12.75">
      <c r="A183" s="45">
        <v>80903</v>
      </c>
      <c r="B183" s="71" t="s">
        <v>77</v>
      </c>
      <c r="C183" s="44">
        <v>63</v>
      </c>
      <c r="D183" s="44">
        <f t="shared" si="15"/>
        <v>95</v>
      </c>
      <c r="E183" s="44">
        <f>IF(F16&gt;=1,C183,D183)</f>
        <v>95</v>
      </c>
      <c r="F183" s="56">
        <v>7.5</v>
      </c>
      <c r="G183" s="64"/>
      <c r="H183" s="60">
        <f t="shared" si="16"/>
        <v>0</v>
      </c>
      <c r="I183" s="45">
        <f t="shared" si="17"/>
        <v>0</v>
      </c>
    </row>
    <row r="184" spans="1:9" ht="12.75">
      <c r="A184" s="8"/>
      <c r="B184" s="70" t="s">
        <v>446</v>
      </c>
      <c r="C184" s="8"/>
      <c r="D184" s="8"/>
      <c r="E184" s="8"/>
      <c r="F184" s="48"/>
      <c r="G184" s="191"/>
      <c r="H184" s="9"/>
      <c r="I184" s="8"/>
    </row>
    <row r="185" spans="1:9" ht="12.75">
      <c r="A185" s="45" t="s">
        <v>479</v>
      </c>
      <c r="B185" s="71" t="s">
        <v>70</v>
      </c>
      <c r="C185" s="44">
        <v>70.4</v>
      </c>
      <c r="D185" s="44">
        <f>ROUND(C185*1.5,0)</f>
        <v>106</v>
      </c>
      <c r="E185" s="44">
        <f>IF(F16&gt;=1,C185,D185)</f>
        <v>106</v>
      </c>
      <c r="F185" s="56">
        <v>8.8</v>
      </c>
      <c r="G185" s="64"/>
      <c r="H185" s="60">
        <f>E185*G185</f>
        <v>0</v>
      </c>
      <c r="I185" s="45">
        <f>F185*G185</f>
        <v>0</v>
      </c>
    </row>
    <row r="186" spans="1:9" ht="12.75">
      <c r="A186" s="45" t="s">
        <v>146</v>
      </c>
      <c r="B186" s="71" t="s">
        <v>147</v>
      </c>
      <c r="C186" s="44">
        <v>70.4</v>
      </c>
      <c r="D186" s="44">
        <f>ROUND(C186*1.5,0)</f>
        <v>106</v>
      </c>
      <c r="E186" s="44">
        <f>IF(F16&gt;=1,C186,D186)</f>
        <v>106</v>
      </c>
      <c r="F186" s="56">
        <v>8.8</v>
      </c>
      <c r="G186" s="64"/>
      <c r="H186" s="60">
        <f>E186*G186</f>
        <v>0</v>
      </c>
      <c r="I186" s="45">
        <f>F186*G186</f>
        <v>0</v>
      </c>
    </row>
    <row r="187" spans="1:9" ht="12.75">
      <c r="A187" s="45" t="s">
        <v>148</v>
      </c>
      <c r="B187" s="71" t="s">
        <v>149</v>
      </c>
      <c r="C187" s="44">
        <v>70.4</v>
      </c>
      <c r="D187" s="44">
        <f>ROUND(C187*1.5,0)</f>
        <v>106</v>
      </c>
      <c r="E187" s="44">
        <f>IF(F16&gt;=1,C187,D187)</f>
        <v>106</v>
      </c>
      <c r="F187" s="56">
        <v>8.8</v>
      </c>
      <c r="G187" s="64"/>
      <c r="H187" s="60">
        <f>E187*G187</f>
        <v>0</v>
      </c>
      <c r="I187" s="45">
        <f>F187*G187</f>
        <v>0</v>
      </c>
    </row>
    <row r="188" spans="1:9" ht="12.75">
      <c r="A188" s="45" t="s">
        <v>478</v>
      </c>
      <c r="B188" s="71" t="s">
        <v>68</v>
      </c>
      <c r="C188" s="44">
        <v>70.4</v>
      </c>
      <c r="D188" s="44">
        <f>ROUND(C188*1.5,0)</f>
        <v>106</v>
      </c>
      <c r="E188" s="44">
        <f>IF(F16&gt;=1,C188,D188)</f>
        <v>106</v>
      </c>
      <c r="F188" s="56">
        <v>8.8</v>
      </c>
      <c r="G188" s="64"/>
      <c r="H188" s="60">
        <f>E188*G188</f>
        <v>0</v>
      </c>
      <c r="I188" s="45">
        <f>F188*G188</f>
        <v>0</v>
      </c>
    </row>
    <row r="189" spans="1:9" ht="12.75">
      <c r="A189" s="8"/>
      <c r="B189" s="70" t="s">
        <v>117</v>
      </c>
      <c r="C189" s="8"/>
      <c r="D189" s="8"/>
      <c r="E189" s="8"/>
      <c r="F189" s="48"/>
      <c r="G189" s="191"/>
      <c r="H189" s="9"/>
      <c r="I189" s="8"/>
    </row>
    <row r="190" spans="1:9" ht="12.75">
      <c r="A190" s="45" t="s">
        <v>118</v>
      </c>
      <c r="B190" s="71" t="s">
        <v>119</v>
      </c>
      <c r="C190" s="44">
        <v>35.8</v>
      </c>
      <c r="D190" s="44">
        <f aca="true" t="shared" si="18" ref="D190:D208">ROUND(C190*1.5,0)</f>
        <v>54</v>
      </c>
      <c r="E190" s="44">
        <f>IF(F16&gt;=1,C190,D190)</f>
        <v>54</v>
      </c>
      <c r="F190" s="56">
        <v>3.7</v>
      </c>
      <c r="G190" s="64"/>
      <c r="H190" s="60">
        <f aca="true" t="shared" si="19" ref="H190:H206">E190*G190</f>
        <v>0</v>
      </c>
      <c r="I190" s="45">
        <f aca="true" t="shared" si="20" ref="I190:I206">F190*G190</f>
        <v>0</v>
      </c>
    </row>
    <row r="191" spans="1:9" ht="12.75">
      <c r="A191" s="47" t="s">
        <v>559</v>
      </c>
      <c r="B191" s="72" t="s">
        <v>560</v>
      </c>
      <c r="C191" s="46">
        <v>35.8</v>
      </c>
      <c r="D191" s="46">
        <f t="shared" si="18"/>
        <v>54</v>
      </c>
      <c r="E191" s="46">
        <f>IF(F16&gt;=1,C191,D191)</f>
        <v>54</v>
      </c>
      <c r="F191" s="57">
        <v>3.7</v>
      </c>
      <c r="G191" s="63"/>
      <c r="H191" s="61">
        <f aca="true" t="shared" si="21" ref="H191:H197">E191*G191</f>
        <v>0</v>
      </c>
      <c r="I191" s="47">
        <f aca="true" t="shared" si="22" ref="I191:I197">F191*G191</f>
        <v>0</v>
      </c>
    </row>
    <row r="192" spans="1:9" ht="12.75">
      <c r="A192" s="47" t="s">
        <v>561</v>
      </c>
      <c r="B192" s="72" t="s">
        <v>562</v>
      </c>
      <c r="C192" s="46">
        <v>35.8</v>
      </c>
      <c r="D192" s="46">
        <f t="shared" si="18"/>
        <v>54</v>
      </c>
      <c r="E192" s="46">
        <f>IF(F16&gt;=1,C192,D192)</f>
        <v>54</v>
      </c>
      <c r="F192" s="57">
        <v>3.7</v>
      </c>
      <c r="G192" s="63"/>
      <c r="H192" s="61">
        <f t="shared" si="21"/>
        <v>0</v>
      </c>
      <c r="I192" s="47">
        <f t="shared" si="22"/>
        <v>0</v>
      </c>
    </row>
    <row r="193" spans="1:9" ht="12.75">
      <c r="A193" s="45" t="s">
        <v>640</v>
      </c>
      <c r="B193" s="71" t="s">
        <v>641</v>
      </c>
      <c r="C193" s="44">
        <v>35.8</v>
      </c>
      <c r="D193" s="46">
        <f>ROUND(C193*1.5,0)</f>
        <v>54</v>
      </c>
      <c r="E193" s="46">
        <f>IF(F16&gt;=1,C193,D193)</f>
        <v>54</v>
      </c>
      <c r="F193" s="57">
        <v>3.7</v>
      </c>
      <c r="G193" s="63"/>
      <c r="H193" s="61">
        <f t="shared" si="21"/>
        <v>0</v>
      </c>
      <c r="I193" s="47">
        <f t="shared" si="22"/>
        <v>0</v>
      </c>
    </row>
    <row r="194" spans="1:9" ht="12.75">
      <c r="A194" s="47" t="s">
        <v>563</v>
      </c>
      <c r="B194" s="72" t="s">
        <v>564</v>
      </c>
      <c r="C194" s="46">
        <v>35.8</v>
      </c>
      <c r="D194" s="46">
        <f t="shared" si="18"/>
        <v>54</v>
      </c>
      <c r="E194" s="46">
        <f>IF(F16&gt;=1,C194,D194)</f>
        <v>54</v>
      </c>
      <c r="F194" s="57">
        <v>3.7</v>
      </c>
      <c r="G194" s="63"/>
      <c r="H194" s="61">
        <f t="shared" si="21"/>
        <v>0</v>
      </c>
      <c r="I194" s="47">
        <f t="shared" si="22"/>
        <v>0</v>
      </c>
    </row>
    <row r="195" spans="1:9" ht="12.75">
      <c r="A195" s="47" t="s">
        <v>565</v>
      </c>
      <c r="B195" s="72" t="s">
        <v>566</v>
      </c>
      <c r="C195" s="46">
        <v>35.8</v>
      </c>
      <c r="D195" s="46">
        <f t="shared" si="18"/>
        <v>54</v>
      </c>
      <c r="E195" s="46">
        <f>IF(F16&gt;=1,C195,D195)</f>
        <v>54</v>
      </c>
      <c r="F195" s="57">
        <v>3.7</v>
      </c>
      <c r="G195" s="63"/>
      <c r="H195" s="61">
        <f t="shared" si="21"/>
        <v>0</v>
      </c>
      <c r="I195" s="47">
        <f t="shared" si="22"/>
        <v>0</v>
      </c>
    </row>
    <row r="196" spans="1:9" ht="12.75">
      <c r="A196" s="45" t="s">
        <v>642</v>
      </c>
      <c r="B196" s="71" t="s">
        <v>643</v>
      </c>
      <c r="C196" s="44">
        <v>35.8</v>
      </c>
      <c r="D196" s="46">
        <f>ROUND(C196*1.5,0)</f>
        <v>54</v>
      </c>
      <c r="E196" s="46">
        <f>IF(F16&gt;=1,C196,D196)</f>
        <v>54</v>
      </c>
      <c r="F196" s="57">
        <v>3.7</v>
      </c>
      <c r="G196" s="63"/>
      <c r="H196" s="61">
        <f t="shared" si="21"/>
        <v>0</v>
      </c>
      <c r="I196" s="47">
        <f t="shared" si="22"/>
        <v>0</v>
      </c>
    </row>
    <row r="197" spans="1:9" ht="12.75">
      <c r="A197" s="47" t="s">
        <v>567</v>
      </c>
      <c r="B197" s="72" t="s">
        <v>568</v>
      </c>
      <c r="C197" s="46">
        <v>35.8</v>
      </c>
      <c r="D197" s="46">
        <f t="shared" si="18"/>
        <v>54</v>
      </c>
      <c r="E197" s="46">
        <f>IF(F16&gt;=1,C197,D197)</f>
        <v>54</v>
      </c>
      <c r="F197" s="57">
        <v>3.7</v>
      </c>
      <c r="G197" s="63"/>
      <c r="H197" s="61">
        <f t="shared" si="21"/>
        <v>0</v>
      </c>
      <c r="I197" s="47">
        <f t="shared" si="22"/>
        <v>0</v>
      </c>
    </row>
    <row r="198" spans="1:9" ht="12.75">
      <c r="A198" s="47" t="s">
        <v>120</v>
      </c>
      <c r="B198" s="72" t="s">
        <v>121</v>
      </c>
      <c r="C198" s="46">
        <v>35.8</v>
      </c>
      <c r="D198" s="46">
        <f t="shared" si="18"/>
        <v>54</v>
      </c>
      <c r="E198" s="46">
        <f>IF(F16&gt;=1,C198,D198)</f>
        <v>54</v>
      </c>
      <c r="F198" s="57">
        <v>3.7</v>
      </c>
      <c r="G198" s="63"/>
      <c r="H198" s="61">
        <f t="shared" si="19"/>
        <v>0</v>
      </c>
      <c r="I198" s="47">
        <f t="shared" si="20"/>
        <v>0</v>
      </c>
    </row>
    <row r="199" spans="1:9" ht="12.75">
      <c r="A199" s="47" t="s">
        <v>132</v>
      </c>
      <c r="B199" s="72" t="s">
        <v>133</v>
      </c>
      <c r="C199" s="46">
        <v>35.8</v>
      </c>
      <c r="D199" s="46">
        <f t="shared" si="18"/>
        <v>54</v>
      </c>
      <c r="E199" s="46">
        <f>IF(F16&gt;=1,C199,D199)</f>
        <v>54</v>
      </c>
      <c r="F199" s="57">
        <v>3.7</v>
      </c>
      <c r="G199" s="63"/>
      <c r="H199" s="61">
        <f t="shared" si="19"/>
        <v>0</v>
      </c>
      <c r="I199" s="47">
        <f t="shared" si="20"/>
        <v>0</v>
      </c>
    </row>
    <row r="200" spans="1:9" ht="12.75">
      <c r="A200" s="45" t="s">
        <v>644</v>
      </c>
      <c r="B200" s="71" t="s">
        <v>645</v>
      </c>
      <c r="C200" s="44">
        <v>35.8</v>
      </c>
      <c r="D200" s="46">
        <f>ROUND(C200*1.5,0)</f>
        <v>54</v>
      </c>
      <c r="E200" s="46">
        <f>IF(F16&gt;=1,C200,D200)</f>
        <v>54</v>
      </c>
      <c r="F200" s="57">
        <v>3.7</v>
      </c>
      <c r="G200" s="63"/>
      <c r="H200" s="61">
        <f>E200*G200</f>
        <v>0</v>
      </c>
      <c r="I200" s="47">
        <f>F200*G200</f>
        <v>0</v>
      </c>
    </row>
    <row r="201" spans="1:9" ht="12.75">
      <c r="A201" s="47" t="s">
        <v>128</v>
      </c>
      <c r="B201" s="72" t="s">
        <v>129</v>
      </c>
      <c r="C201" s="46">
        <v>35.8</v>
      </c>
      <c r="D201" s="46">
        <f t="shared" si="18"/>
        <v>54</v>
      </c>
      <c r="E201" s="46">
        <f>IF(F16&gt;=1,C201,D201)</f>
        <v>54</v>
      </c>
      <c r="F201" s="57">
        <v>3.7</v>
      </c>
      <c r="G201" s="63"/>
      <c r="H201" s="61">
        <f t="shared" si="19"/>
        <v>0</v>
      </c>
      <c r="I201" s="47">
        <f t="shared" si="20"/>
        <v>0</v>
      </c>
    </row>
    <row r="202" spans="1:9" ht="12.75">
      <c r="A202" s="47" t="s">
        <v>126</v>
      </c>
      <c r="B202" s="72" t="s">
        <v>127</v>
      </c>
      <c r="C202" s="46">
        <v>35.8</v>
      </c>
      <c r="D202" s="46">
        <f t="shared" si="18"/>
        <v>54</v>
      </c>
      <c r="E202" s="46">
        <f>IF(F16&gt;=1,C202,D202)</f>
        <v>54</v>
      </c>
      <c r="F202" s="57">
        <v>3.7</v>
      </c>
      <c r="G202" s="63"/>
      <c r="H202" s="61">
        <f t="shared" si="19"/>
        <v>0</v>
      </c>
      <c r="I202" s="47">
        <f t="shared" si="20"/>
        <v>0</v>
      </c>
    </row>
    <row r="203" spans="1:9" ht="12.75">
      <c r="A203" s="47" t="s">
        <v>130</v>
      </c>
      <c r="B203" s="72" t="s">
        <v>131</v>
      </c>
      <c r="C203" s="46">
        <v>35.8</v>
      </c>
      <c r="D203" s="46">
        <f t="shared" si="18"/>
        <v>54</v>
      </c>
      <c r="E203" s="46">
        <f>IF(F16&gt;=1,C203,D203)</f>
        <v>54</v>
      </c>
      <c r="F203" s="57">
        <v>3.7</v>
      </c>
      <c r="G203" s="63"/>
      <c r="H203" s="61">
        <f t="shared" si="19"/>
        <v>0</v>
      </c>
      <c r="I203" s="47">
        <f t="shared" si="20"/>
        <v>0</v>
      </c>
    </row>
    <row r="204" spans="1:9" ht="12.75">
      <c r="A204" s="47" t="s">
        <v>134</v>
      </c>
      <c r="B204" s="72" t="s">
        <v>135</v>
      </c>
      <c r="C204" s="46">
        <v>35.8</v>
      </c>
      <c r="D204" s="46">
        <f t="shared" si="18"/>
        <v>54</v>
      </c>
      <c r="E204" s="46">
        <f>IF(F16&gt;=1,C204,D204)</f>
        <v>54</v>
      </c>
      <c r="F204" s="57">
        <v>3.7</v>
      </c>
      <c r="G204" s="63"/>
      <c r="H204" s="61">
        <f t="shared" si="19"/>
        <v>0</v>
      </c>
      <c r="I204" s="47">
        <f t="shared" si="20"/>
        <v>0</v>
      </c>
    </row>
    <row r="205" spans="1:9" ht="12.75">
      <c r="A205" s="47" t="s">
        <v>122</v>
      </c>
      <c r="B205" s="72" t="s">
        <v>123</v>
      </c>
      <c r="C205" s="46">
        <v>35.8</v>
      </c>
      <c r="D205" s="46">
        <f t="shared" si="18"/>
        <v>54</v>
      </c>
      <c r="E205" s="46">
        <f>IF(F16&gt;=1,C205,D205)</f>
        <v>54</v>
      </c>
      <c r="F205" s="57">
        <v>3.7</v>
      </c>
      <c r="G205" s="63"/>
      <c r="H205" s="61">
        <f t="shared" si="19"/>
        <v>0</v>
      </c>
      <c r="I205" s="47">
        <f t="shared" si="20"/>
        <v>0</v>
      </c>
    </row>
    <row r="206" spans="1:9" ht="12.75">
      <c r="A206" s="47" t="s">
        <v>124</v>
      </c>
      <c r="B206" s="72" t="s">
        <v>125</v>
      </c>
      <c r="C206" s="46">
        <v>35.8</v>
      </c>
      <c r="D206" s="46">
        <f t="shared" si="18"/>
        <v>54</v>
      </c>
      <c r="E206" s="46">
        <f>IF(F16&gt;=1,C206,D206)</f>
        <v>54</v>
      </c>
      <c r="F206" s="57">
        <v>3.7</v>
      </c>
      <c r="G206" s="63"/>
      <c r="H206" s="61">
        <f t="shared" si="19"/>
        <v>0</v>
      </c>
      <c r="I206" s="47">
        <f t="shared" si="20"/>
        <v>0</v>
      </c>
    </row>
    <row r="207" spans="1:9" ht="12.75">
      <c r="A207" s="47" t="s">
        <v>569</v>
      </c>
      <c r="B207" s="72" t="s">
        <v>570</v>
      </c>
      <c r="C207" s="46">
        <v>35.8</v>
      </c>
      <c r="D207" s="46">
        <f t="shared" si="18"/>
        <v>54</v>
      </c>
      <c r="E207" s="46">
        <f>IF(F16&gt;=1,C207,D207)</f>
        <v>54</v>
      </c>
      <c r="F207" s="57">
        <v>3.7</v>
      </c>
      <c r="G207" s="63"/>
      <c r="H207" s="61">
        <f>E207*G207</f>
        <v>0</v>
      </c>
      <c r="I207" s="47">
        <f>F207*G207</f>
        <v>0</v>
      </c>
    </row>
    <row r="208" spans="1:9" ht="12.75">
      <c r="A208" s="47" t="s">
        <v>571</v>
      </c>
      <c r="B208" s="72" t="s">
        <v>572</v>
      </c>
      <c r="C208" s="46">
        <v>35.8</v>
      </c>
      <c r="D208" s="46">
        <f t="shared" si="18"/>
        <v>54</v>
      </c>
      <c r="E208" s="46">
        <f>IF(F16&gt;=1,C208,D208)</f>
        <v>54</v>
      </c>
      <c r="F208" s="57">
        <v>3.7</v>
      </c>
      <c r="G208" s="63"/>
      <c r="H208" s="61">
        <f>E208*G208</f>
        <v>0</v>
      </c>
      <c r="I208" s="47">
        <f>F208*G208</f>
        <v>0</v>
      </c>
    </row>
    <row r="209" spans="1:9" ht="12.75">
      <c r="A209" s="8"/>
      <c r="B209" s="70" t="s">
        <v>511</v>
      </c>
      <c r="C209" s="8"/>
      <c r="D209" s="8"/>
      <c r="E209" s="8"/>
      <c r="F209" s="48"/>
      <c r="G209" s="191"/>
      <c r="H209" s="9"/>
      <c r="I209" s="8"/>
    </row>
    <row r="210" spans="1:9" ht="12.75">
      <c r="A210" s="45" t="s">
        <v>512</v>
      </c>
      <c r="B210" s="71" t="s">
        <v>513</v>
      </c>
      <c r="C210" s="44">
        <v>39</v>
      </c>
      <c r="D210" s="44">
        <f>ROUND(C210*1.5,0)</f>
        <v>59</v>
      </c>
      <c r="E210" s="44">
        <f>IF(F16&gt;=1,C210,D210)</f>
        <v>59</v>
      </c>
      <c r="F210" s="56">
        <v>4.2</v>
      </c>
      <c r="G210" s="64"/>
      <c r="H210" s="60">
        <f>E210*G210</f>
        <v>0</v>
      </c>
      <c r="I210" s="45">
        <f>F210*G210</f>
        <v>0</v>
      </c>
    </row>
    <row r="211" spans="1:9" ht="12.75">
      <c r="A211" s="45" t="s">
        <v>514</v>
      </c>
      <c r="B211" s="71" t="s">
        <v>515</v>
      </c>
      <c r="C211" s="44">
        <v>39</v>
      </c>
      <c r="D211" s="44">
        <f>ROUND(C211*1.5,0)</f>
        <v>59</v>
      </c>
      <c r="E211" s="44">
        <f>IF(F16&gt;=1,C211,D211)</f>
        <v>59</v>
      </c>
      <c r="F211" s="56">
        <v>4.2</v>
      </c>
      <c r="G211" s="64"/>
      <c r="H211" s="60">
        <f>E211*G211</f>
        <v>0</v>
      </c>
      <c r="I211" s="45">
        <f>F211*G211</f>
        <v>0</v>
      </c>
    </row>
    <row r="212" spans="1:9" ht="12.75">
      <c r="A212" s="45" t="s">
        <v>516</v>
      </c>
      <c r="B212" s="71" t="s">
        <v>517</v>
      </c>
      <c r="C212" s="44">
        <v>39</v>
      </c>
      <c r="D212" s="44">
        <f>ROUND(C212*1.5,0)</f>
        <v>59</v>
      </c>
      <c r="E212" s="44">
        <f>IF(F16&gt;=1,C212,D212)</f>
        <v>59</v>
      </c>
      <c r="F212" s="56">
        <v>4.2</v>
      </c>
      <c r="G212" s="64"/>
      <c r="H212" s="60">
        <f>E212*G212</f>
        <v>0</v>
      </c>
      <c r="I212" s="45">
        <f>F212*G212</f>
        <v>0</v>
      </c>
    </row>
    <row r="213" spans="1:9" ht="12.75">
      <c r="A213" s="45" t="s">
        <v>518</v>
      </c>
      <c r="B213" s="71" t="s">
        <v>519</v>
      </c>
      <c r="C213" s="44">
        <v>39</v>
      </c>
      <c r="D213" s="44">
        <f>ROUND(C213*1.5,0)</f>
        <v>59</v>
      </c>
      <c r="E213" s="44">
        <f>IF(F16&gt;=1,C213,D213)</f>
        <v>59</v>
      </c>
      <c r="F213" s="56">
        <v>4.2</v>
      </c>
      <c r="G213" s="64"/>
      <c r="H213" s="60">
        <f>E213*G213</f>
        <v>0</v>
      </c>
      <c r="I213" s="45">
        <f>F213*G213</f>
        <v>0</v>
      </c>
    </row>
    <row r="214" spans="1:9" ht="12.75">
      <c r="A214" s="45" t="s">
        <v>520</v>
      </c>
      <c r="B214" s="71" t="s">
        <v>521</v>
      </c>
      <c r="C214" s="44">
        <v>39</v>
      </c>
      <c r="D214" s="44">
        <f>ROUND(C214*1.5,0)</f>
        <v>59</v>
      </c>
      <c r="E214" s="44">
        <f>IF(F16&gt;=1,C214,D214)</f>
        <v>59</v>
      </c>
      <c r="F214" s="56">
        <v>4.2</v>
      </c>
      <c r="G214" s="64"/>
      <c r="H214" s="60">
        <f>E214*G214</f>
        <v>0</v>
      </c>
      <c r="I214" s="45">
        <f>F214*G214</f>
        <v>0</v>
      </c>
    </row>
    <row r="215" spans="1:9" ht="12.75">
      <c r="A215" s="8"/>
      <c r="B215" s="70" t="s">
        <v>450</v>
      </c>
      <c r="C215" s="8"/>
      <c r="D215" s="8"/>
      <c r="E215" s="8"/>
      <c r="F215" s="48"/>
      <c r="G215" s="191"/>
      <c r="H215" s="9"/>
      <c r="I215" s="8"/>
    </row>
    <row r="216" spans="1:9" ht="12.75">
      <c r="A216" s="45" t="s">
        <v>221</v>
      </c>
      <c r="B216" s="71" t="s">
        <v>83</v>
      </c>
      <c r="C216" s="44">
        <v>57.6</v>
      </c>
      <c r="D216" s="44">
        <f>ROUND(C216*1.5,0)</f>
        <v>86</v>
      </c>
      <c r="E216" s="44">
        <f>IF(F16&gt;=1,C216,D216)</f>
        <v>86</v>
      </c>
      <c r="F216" s="56">
        <v>7</v>
      </c>
      <c r="G216" s="64"/>
      <c r="H216" s="60">
        <f>E216*G216</f>
        <v>0</v>
      </c>
      <c r="I216" s="45">
        <f>F216*G216</f>
        <v>0</v>
      </c>
    </row>
    <row r="217" spans="1:9" ht="12.75">
      <c r="A217" s="45" t="s">
        <v>220</v>
      </c>
      <c r="B217" s="71" t="s">
        <v>84</v>
      </c>
      <c r="C217" s="44">
        <v>57.6</v>
      </c>
      <c r="D217" s="44">
        <f>ROUND(C217*1.5,0)</f>
        <v>86</v>
      </c>
      <c r="E217" s="44">
        <f>IF(F16&gt;=1,C217,D217)</f>
        <v>86</v>
      </c>
      <c r="F217" s="56">
        <v>7</v>
      </c>
      <c r="G217" s="64"/>
      <c r="H217" s="60">
        <f>E217*G217</f>
        <v>0</v>
      </c>
      <c r="I217" s="45">
        <f>F217*G217</f>
        <v>0</v>
      </c>
    </row>
    <row r="218" spans="1:9" ht="12.75">
      <c r="A218" s="8"/>
      <c r="B218" s="70" t="s">
        <v>449</v>
      </c>
      <c r="C218" s="8"/>
      <c r="D218" s="8"/>
      <c r="E218" s="8"/>
      <c r="F218" s="48"/>
      <c r="G218" s="191"/>
      <c r="H218" s="9"/>
      <c r="I218" s="8"/>
    </row>
    <row r="219" spans="1:9" ht="12.75">
      <c r="A219" s="45" t="s">
        <v>212</v>
      </c>
      <c r="B219" s="71" t="s">
        <v>78</v>
      </c>
      <c r="C219" s="44">
        <v>52.6</v>
      </c>
      <c r="D219" s="44">
        <f aca="true" t="shared" si="23" ref="D219:D224">ROUND(C219*1.5,0)</f>
        <v>79</v>
      </c>
      <c r="E219" s="44">
        <f>IF(F16&gt;=1,C219,D219)</f>
        <v>79</v>
      </c>
      <c r="F219" s="56">
        <v>6</v>
      </c>
      <c r="G219" s="64"/>
      <c r="H219" s="60">
        <f aca="true" t="shared" si="24" ref="H219:H224">E219*G219</f>
        <v>0</v>
      </c>
      <c r="I219" s="45">
        <f aca="true" t="shared" si="25" ref="I219:I224">F219*G219</f>
        <v>0</v>
      </c>
    </row>
    <row r="220" spans="1:9" ht="12.75">
      <c r="A220" s="45" t="s">
        <v>213</v>
      </c>
      <c r="B220" s="71" t="s">
        <v>79</v>
      </c>
      <c r="C220" s="44">
        <v>52.6</v>
      </c>
      <c r="D220" s="44">
        <f t="shared" si="23"/>
        <v>79</v>
      </c>
      <c r="E220" s="44">
        <f>IF(F16&gt;=1,C220,D220)</f>
        <v>79</v>
      </c>
      <c r="F220" s="56">
        <v>6</v>
      </c>
      <c r="G220" s="64"/>
      <c r="H220" s="60">
        <f t="shared" si="24"/>
        <v>0</v>
      </c>
      <c r="I220" s="45">
        <f t="shared" si="25"/>
        <v>0</v>
      </c>
    </row>
    <row r="221" spans="1:9" ht="12.75">
      <c r="A221" s="45" t="s">
        <v>214</v>
      </c>
      <c r="B221" s="71" t="s">
        <v>82</v>
      </c>
      <c r="C221" s="44">
        <v>52.6</v>
      </c>
      <c r="D221" s="44">
        <f t="shared" si="23"/>
        <v>79</v>
      </c>
      <c r="E221" s="44">
        <f>IF(F16&gt;=1,C221,D221)</f>
        <v>79</v>
      </c>
      <c r="F221" s="56">
        <v>6</v>
      </c>
      <c r="G221" s="64"/>
      <c r="H221" s="60">
        <f t="shared" si="24"/>
        <v>0</v>
      </c>
      <c r="I221" s="45">
        <f t="shared" si="25"/>
        <v>0</v>
      </c>
    </row>
    <row r="222" spans="1:9" ht="12.75">
      <c r="A222" s="45" t="s">
        <v>215</v>
      </c>
      <c r="B222" s="71" t="s">
        <v>81</v>
      </c>
      <c r="C222" s="44">
        <v>52.6</v>
      </c>
      <c r="D222" s="44">
        <f t="shared" si="23"/>
        <v>79</v>
      </c>
      <c r="E222" s="44">
        <f>IF(F16&gt;=1,C222,D222)</f>
        <v>79</v>
      </c>
      <c r="F222" s="56">
        <v>6</v>
      </c>
      <c r="G222" s="64"/>
      <c r="H222" s="60">
        <f t="shared" si="24"/>
        <v>0</v>
      </c>
      <c r="I222" s="45">
        <f t="shared" si="25"/>
        <v>0</v>
      </c>
    </row>
    <row r="223" spans="1:9" ht="12.75">
      <c r="A223" s="45" t="s">
        <v>509</v>
      </c>
      <c r="B223" s="71" t="s">
        <v>510</v>
      </c>
      <c r="C223" s="44">
        <v>52.6</v>
      </c>
      <c r="D223" s="44">
        <f t="shared" si="23"/>
        <v>79</v>
      </c>
      <c r="E223" s="44">
        <f>IF(F16&gt;=1,C223,D223)</f>
        <v>79</v>
      </c>
      <c r="F223" s="56">
        <v>6</v>
      </c>
      <c r="G223" s="64"/>
      <c r="H223" s="60">
        <f t="shared" si="24"/>
        <v>0</v>
      </c>
      <c r="I223" s="45">
        <f t="shared" si="25"/>
        <v>0</v>
      </c>
    </row>
    <row r="224" spans="1:9" ht="12.75">
      <c r="A224" s="45" t="s">
        <v>295</v>
      </c>
      <c r="B224" s="71" t="s">
        <v>80</v>
      </c>
      <c r="C224" s="44">
        <v>52.6</v>
      </c>
      <c r="D224" s="44">
        <f t="shared" si="23"/>
        <v>79</v>
      </c>
      <c r="E224" s="44">
        <f>IF(F16&gt;=1,C224,D224)</f>
        <v>79</v>
      </c>
      <c r="F224" s="56">
        <v>6</v>
      </c>
      <c r="G224" s="64"/>
      <c r="H224" s="60">
        <f t="shared" si="24"/>
        <v>0</v>
      </c>
      <c r="I224" s="45">
        <f t="shared" si="25"/>
        <v>0</v>
      </c>
    </row>
    <row r="225" spans="1:9" ht="12.75">
      <c r="A225" s="8"/>
      <c r="B225" s="70" t="s">
        <v>573</v>
      </c>
      <c r="C225" s="8"/>
      <c r="D225" s="8"/>
      <c r="E225" s="8"/>
      <c r="F225" s="48"/>
      <c r="G225" s="191"/>
      <c r="H225" s="9"/>
      <c r="I225" s="8"/>
    </row>
    <row r="226" spans="1:9" ht="12.75">
      <c r="A226" s="47" t="s">
        <v>574</v>
      </c>
      <c r="B226" s="72" t="s">
        <v>575</v>
      </c>
      <c r="C226" s="46">
        <v>71</v>
      </c>
      <c r="D226" s="46">
        <f aca="true" t="shared" si="26" ref="D226:D237">ROUND(C226*1.5,0)</f>
        <v>107</v>
      </c>
      <c r="E226" s="46">
        <f>IF(F16&gt;=1,C226,D226)</f>
        <v>107</v>
      </c>
      <c r="F226" s="57">
        <v>8.2</v>
      </c>
      <c r="G226" s="63"/>
      <c r="H226" s="61">
        <f aca="true" t="shared" si="27" ref="H226:H237">E226*G226</f>
        <v>0</v>
      </c>
      <c r="I226" s="47">
        <f aca="true" t="shared" si="28" ref="I226:I237">F226*G226</f>
        <v>0</v>
      </c>
    </row>
    <row r="227" spans="1:9" ht="12.75">
      <c r="A227" s="47" t="s">
        <v>576</v>
      </c>
      <c r="B227" s="72" t="s">
        <v>577</v>
      </c>
      <c r="C227" s="46">
        <v>71</v>
      </c>
      <c r="D227" s="46">
        <f t="shared" si="26"/>
        <v>107</v>
      </c>
      <c r="E227" s="46">
        <f>IF(F16&gt;=1,C227,D227)</f>
        <v>107</v>
      </c>
      <c r="F227" s="57">
        <v>8.2</v>
      </c>
      <c r="G227" s="63"/>
      <c r="H227" s="61">
        <f t="shared" si="27"/>
        <v>0</v>
      </c>
      <c r="I227" s="47">
        <f t="shared" si="28"/>
        <v>0</v>
      </c>
    </row>
    <row r="228" spans="1:9" ht="12.75">
      <c r="A228" s="47" t="s">
        <v>578</v>
      </c>
      <c r="B228" s="72" t="s">
        <v>579</v>
      </c>
      <c r="C228" s="46">
        <v>71</v>
      </c>
      <c r="D228" s="46">
        <f t="shared" si="26"/>
        <v>107</v>
      </c>
      <c r="E228" s="46">
        <f>IF(F16&gt;=1,C228,D228)</f>
        <v>107</v>
      </c>
      <c r="F228" s="57">
        <v>8.2</v>
      </c>
      <c r="G228" s="63"/>
      <c r="H228" s="61">
        <f t="shared" si="27"/>
        <v>0</v>
      </c>
      <c r="I228" s="47">
        <f t="shared" si="28"/>
        <v>0</v>
      </c>
    </row>
    <row r="229" spans="1:9" ht="12.75">
      <c r="A229" s="47" t="s">
        <v>580</v>
      </c>
      <c r="B229" s="72" t="s">
        <v>581</v>
      </c>
      <c r="C229" s="46">
        <v>71</v>
      </c>
      <c r="D229" s="46">
        <f t="shared" si="26"/>
        <v>107</v>
      </c>
      <c r="E229" s="46">
        <f>IF(F16&gt;=1,C229,D229)</f>
        <v>107</v>
      </c>
      <c r="F229" s="57">
        <v>8.2</v>
      </c>
      <c r="G229" s="63"/>
      <c r="H229" s="61">
        <f t="shared" si="27"/>
        <v>0</v>
      </c>
      <c r="I229" s="47">
        <f t="shared" si="28"/>
        <v>0</v>
      </c>
    </row>
    <row r="230" spans="1:9" ht="12.75">
      <c r="A230" s="47" t="s">
        <v>582</v>
      </c>
      <c r="B230" s="72" t="s">
        <v>583</v>
      </c>
      <c r="C230" s="46">
        <v>71</v>
      </c>
      <c r="D230" s="46">
        <f t="shared" si="26"/>
        <v>107</v>
      </c>
      <c r="E230" s="46">
        <f>IF(F16&gt;=1,C230,D230)</f>
        <v>107</v>
      </c>
      <c r="F230" s="57">
        <v>8.2</v>
      </c>
      <c r="G230" s="63"/>
      <c r="H230" s="61">
        <f t="shared" si="27"/>
        <v>0</v>
      </c>
      <c r="I230" s="47">
        <f t="shared" si="28"/>
        <v>0</v>
      </c>
    </row>
    <row r="231" spans="1:9" ht="12.75">
      <c r="A231" s="47" t="s">
        <v>584</v>
      </c>
      <c r="B231" s="72" t="s">
        <v>585</v>
      </c>
      <c r="C231" s="46">
        <v>71</v>
      </c>
      <c r="D231" s="46">
        <f t="shared" si="26"/>
        <v>107</v>
      </c>
      <c r="E231" s="46">
        <f>IF(F16&gt;=1,C231,D231)</f>
        <v>107</v>
      </c>
      <c r="F231" s="57">
        <v>8.2</v>
      </c>
      <c r="G231" s="63"/>
      <c r="H231" s="61">
        <f t="shared" si="27"/>
        <v>0</v>
      </c>
      <c r="I231" s="47">
        <f t="shared" si="28"/>
        <v>0</v>
      </c>
    </row>
    <row r="232" spans="1:9" ht="12.75">
      <c r="A232" s="47" t="s">
        <v>586</v>
      </c>
      <c r="B232" s="72" t="s">
        <v>587</v>
      </c>
      <c r="C232" s="46">
        <v>71</v>
      </c>
      <c r="D232" s="46">
        <f t="shared" si="26"/>
        <v>107</v>
      </c>
      <c r="E232" s="46">
        <f>IF(F16&gt;=1,C232,D232)</f>
        <v>107</v>
      </c>
      <c r="F232" s="57">
        <v>8.2</v>
      </c>
      <c r="G232" s="63"/>
      <c r="H232" s="61">
        <f t="shared" si="27"/>
        <v>0</v>
      </c>
      <c r="I232" s="47">
        <f t="shared" si="28"/>
        <v>0</v>
      </c>
    </row>
    <row r="233" spans="1:9" ht="12.75">
      <c r="A233" s="47" t="s">
        <v>588</v>
      </c>
      <c r="B233" s="72" t="s">
        <v>589</v>
      </c>
      <c r="C233" s="46">
        <v>71</v>
      </c>
      <c r="D233" s="46">
        <f t="shared" si="26"/>
        <v>107</v>
      </c>
      <c r="E233" s="46">
        <f>IF(F16&gt;=1,C233,D233)</f>
        <v>107</v>
      </c>
      <c r="F233" s="57">
        <v>8.2</v>
      </c>
      <c r="G233" s="63"/>
      <c r="H233" s="61">
        <f t="shared" si="27"/>
        <v>0</v>
      </c>
      <c r="I233" s="47">
        <f t="shared" si="28"/>
        <v>0</v>
      </c>
    </row>
    <row r="234" spans="1:9" ht="12.75">
      <c r="A234" s="47" t="s">
        <v>590</v>
      </c>
      <c r="B234" s="72" t="s">
        <v>591</v>
      </c>
      <c r="C234" s="46">
        <v>71</v>
      </c>
      <c r="D234" s="46">
        <f t="shared" si="26"/>
        <v>107</v>
      </c>
      <c r="E234" s="46">
        <f>IF(F16&gt;=1,C234,D234)</f>
        <v>107</v>
      </c>
      <c r="F234" s="57">
        <v>8.2</v>
      </c>
      <c r="G234" s="63"/>
      <c r="H234" s="61">
        <f t="shared" si="27"/>
        <v>0</v>
      </c>
      <c r="I234" s="47">
        <f t="shared" si="28"/>
        <v>0</v>
      </c>
    </row>
    <row r="235" spans="1:9" ht="12.75">
      <c r="A235" s="47" t="s">
        <v>592</v>
      </c>
      <c r="B235" s="72" t="s">
        <v>593</v>
      </c>
      <c r="C235" s="46">
        <v>71</v>
      </c>
      <c r="D235" s="46">
        <f t="shared" si="26"/>
        <v>107</v>
      </c>
      <c r="E235" s="46">
        <f>IF(F16&gt;=1,C235,D235)</f>
        <v>107</v>
      </c>
      <c r="F235" s="57">
        <v>8.2</v>
      </c>
      <c r="G235" s="63"/>
      <c r="H235" s="61">
        <f t="shared" si="27"/>
        <v>0</v>
      </c>
      <c r="I235" s="47">
        <f t="shared" si="28"/>
        <v>0</v>
      </c>
    </row>
    <row r="236" spans="1:9" ht="12.75">
      <c r="A236" s="47" t="s">
        <v>594</v>
      </c>
      <c r="B236" s="72" t="s">
        <v>595</v>
      </c>
      <c r="C236" s="46">
        <v>71</v>
      </c>
      <c r="D236" s="46">
        <f t="shared" si="26"/>
        <v>107</v>
      </c>
      <c r="E236" s="46">
        <f>IF(F16&gt;=1,C236,D236)</f>
        <v>107</v>
      </c>
      <c r="F236" s="57">
        <v>8.2</v>
      </c>
      <c r="G236" s="63"/>
      <c r="H236" s="61">
        <f t="shared" si="27"/>
        <v>0</v>
      </c>
      <c r="I236" s="47">
        <f t="shared" si="28"/>
        <v>0</v>
      </c>
    </row>
    <row r="237" spans="1:9" ht="12.75">
      <c r="A237" s="47" t="s">
        <v>596</v>
      </c>
      <c r="B237" s="72" t="s">
        <v>597</v>
      </c>
      <c r="C237" s="46">
        <v>71</v>
      </c>
      <c r="D237" s="46">
        <f t="shared" si="26"/>
        <v>107</v>
      </c>
      <c r="E237" s="46">
        <f>IF(F16&gt;=1,C237,D237)</f>
        <v>107</v>
      </c>
      <c r="F237" s="57">
        <v>8.2</v>
      </c>
      <c r="G237" s="63"/>
      <c r="H237" s="61">
        <f t="shared" si="27"/>
        <v>0</v>
      </c>
      <c r="I237" s="47">
        <f t="shared" si="28"/>
        <v>0</v>
      </c>
    </row>
    <row r="238" spans="1:9" ht="12.75" collapsed="1">
      <c r="A238" s="8"/>
      <c r="B238" s="70" t="s">
        <v>360</v>
      </c>
      <c r="C238" s="8"/>
      <c r="D238" s="8"/>
      <c r="E238" s="8"/>
      <c r="F238" s="48"/>
      <c r="G238" s="191"/>
      <c r="H238" s="9"/>
      <c r="I238" s="8"/>
    </row>
    <row r="239" spans="1:9" ht="12.75">
      <c r="A239" s="45" t="s">
        <v>375</v>
      </c>
      <c r="B239" s="71" t="s">
        <v>259</v>
      </c>
      <c r="C239" s="44">
        <v>54.3</v>
      </c>
      <c r="D239" s="44">
        <f>ROUND(C239*1.5,0)</f>
        <v>81</v>
      </c>
      <c r="E239" s="44">
        <f>IF(F16&gt;=1,C239,D239)</f>
        <v>81</v>
      </c>
      <c r="F239" s="56">
        <v>6.5</v>
      </c>
      <c r="G239" s="64"/>
      <c r="H239" s="60">
        <f>E239*G239</f>
        <v>0</v>
      </c>
      <c r="I239" s="45">
        <f>F239*G239</f>
        <v>0</v>
      </c>
    </row>
    <row r="240" spans="1:9" ht="12.75">
      <c r="A240" s="45" t="s">
        <v>376</v>
      </c>
      <c r="B240" s="71" t="s">
        <v>258</v>
      </c>
      <c r="C240" s="44">
        <v>54.3</v>
      </c>
      <c r="D240" s="44">
        <f>ROUND(C240*1.5,0)</f>
        <v>81</v>
      </c>
      <c r="E240" s="44">
        <f>IF(F16&gt;=1,C240,D240)</f>
        <v>81</v>
      </c>
      <c r="F240" s="56">
        <v>6.5</v>
      </c>
      <c r="G240" s="64"/>
      <c r="H240" s="60">
        <f>E240*G240</f>
        <v>0</v>
      </c>
      <c r="I240" s="45">
        <f>F240*G240</f>
        <v>0</v>
      </c>
    </row>
    <row r="241" spans="1:9" ht="12.75">
      <c r="A241" s="8"/>
      <c r="B241" s="70" t="s">
        <v>361</v>
      </c>
      <c r="C241" s="8"/>
      <c r="D241" s="8"/>
      <c r="E241" s="8"/>
      <c r="F241" s="48"/>
      <c r="G241" s="191"/>
      <c r="H241" s="9"/>
      <c r="I241" s="8"/>
    </row>
    <row r="242" spans="1:9" ht="12.75">
      <c r="A242" s="45" t="s">
        <v>286</v>
      </c>
      <c r="B242" s="71" t="s">
        <v>264</v>
      </c>
      <c r="C242" s="44">
        <v>27.6</v>
      </c>
      <c r="D242" s="44">
        <f aca="true" t="shared" si="29" ref="D242:D247">ROUND(C242*1.5,0)</f>
        <v>41</v>
      </c>
      <c r="E242" s="44">
        <f>IF(F16&gt;=1,C242,D242)</f>
        <v>41</v>
      </c>
      <c r="F242" s="56">
        <v>3.2</v>
      </c>
      <c r="G242" s="64"/>
      <c r="H242" s="60">
        <f aca="true" t="shared" si="30" ref="H242:H247">E242*G242</f>
        <v>0</v>
      </c>
      <c r="I242" s="45">
        <f aca="true" t="shared" si="31" ref="I242:I247">F242*G242</f>
        <v>0</v>
      </c>
    </row>
    <row r="243" spans="1:9" ht="12.75">
      <c r="A243" s="45" t="s">
        <v>86</v>
      </c>
      <c r="B243" s="71" t="s">
        <v>87</v>
      </c>
      <c r="C243" s="44">
        <v>27.6</v>
      </c>
      <c r="D243" s="44">
        <f t="shared" si="29"/>
        <v>41</v>
      </c>
      <c r="E243" s="44">
        <f>IF(F16&gt;=1,C243,D243)</f>
        <v>41</v>
      </c>
      <c r="F243" s="56">
        <v>3.2</v>
      </c>
      <c r="G243" s="64"/>
      <c r="H243" s="60">
        <f t="shared" si="30"/>
        <v>0</v>
      </c>
      <c r="I243" s="45">
        <f t="shared" si="31"/>
        <v>0</v>
      </c>
    </row>
    <row r="244" spans="1:9" ht="12.75">
      <c r="A244" s="45" t="s">
        <v>379</v>
      </c>
      <c r="B244" s="71" t="s">
        <v>263</v>
      </c>
      <c r="C244" s="44">
        <v>27.6</v>
      </c>
      <c r="D244" s="44">
        <f t="shared" si="29"/>
        <v>41</v>
      </c>
      <c r="E244" s="44">
        <f>IF(F16&gt;=1,C244,D244)</f>
        <v>41</v>
      </c>
      <c r="F244" s="56">
        <v>3.2</v>
      </c>
      <c r="G244" s="64"/>
      <c r="H244" s="60">
        <f t="shared" si="30"/>
        <v>0</v>
      </c>
      <c r="I244" s="45">
        <f t="shared" si="31"/>
        <v>0</v>
      </c>
    </row>
    <row r="245" spans="1:9" ht="12.75">
      <c r="A245" s="45" t="s">
        <v>378</v>
      </c>
      <c r="B245" s="71" t="s">
        <v>262</v>
      </c>
      <c r="C245" s="44">
        <v>27.6</v>
      </c>
      <c r="D245" s="44">
        <f t="shared" si="29"/>
        <v>41</v>
      </c>
      <c r="E245" s="44">
        <f>IF(F16&gt;=1,C245,D245)</f>
        <v>41</v>
      </c>
      <c r="F245" s="56">
        <v>3.2</v>
      </c>
      <c r="G245" s="64"/>
      <c r="H245" s="60">
        <f t="shared" si="30"/>
        <v>0</v>
      </c>
      <c r="I245" s="45">
        <f t="shared" si="31"/>
        <v>0</v>
      </c>
    </row>
    <row r="246" spans="1:9" ht="12.75">
      <c r="A246" s="45" t="s">
        <v>225</v>
      </c>
      <c r="B246" s="71" t="s">
        <v>261</v>
      </c>
      <c r="C246" s="44">
        <v>27.6</v>
      </c>
      <c r="D246" s="44">
        <f t="shared" si="29"/>
        <v>41</v>
      </c>
      <c r="E246" s="44">
        <f>IF(F16&gt;=1,C246,D246)</f>
        <v>41</v>
      </c>
      <c r="F246" s="56">
        <v>3.2</v>
      </c>
      <c r="G246" s="64"/>
      <c r="H246" s="60">
        <f t="shared" si="30"/>
        <v>0</v>
      </c>
      <c r="I246" s="45">
        <f t="shared" si="31"/>
        <v>0</v>
      </c>
    </row>
    <row r="247" spans="1:9" ht="12.75">
      <c r="A247" s="45" t="s">
        <v>377</v>
      </c>
      <c r="B247" s="71" t="s">
        <v>260</v>
      </c>
      <c r="C247" s="44">
        <v>27.6</v>
      </c>
      <c r="D247" s="44">
        <f t="shared" si="29"/>
        <v>41</v>
      </c>
      <c r="E247" s="44">
        <f>IF(F16&gt;=1,C247,D247)</f>
        <v>41</v>
      </c>
      <c r="F247" s="56">
        <v>3.2</v>
      </c>
      <c r="G247" s="64"/>
      <c r="H247" s="60">
        <f t="shared" si="30"/>
        <v>0</v>
      </c>
      <c r="I247" s="45">
        <f t="shared" si="31"/>
        <v>0</v>
      </c>
    </row>
    <row r="248" spans="1:9" ht="12.75" collapsed="1">
      <c r="A248" s="8"/>
      <c r="B248" s="70" t="s">
        <v>112</v>
      </c>
      <c r="C248" s="8"/>
      <c r="D248" s="8"/>
      <c r="E248" s="8"/>
      <c r="F248" s="48"/>
      <c r="G248" s="191"/>
      <c r="H248" s="9"/>
      <c r="I248" s="8"/>
    </row>
    <row r="249" spans="1:9" ht="12.75">
      <c r="A249" s="45" t="s">
        <v>143</v>
      </c>
      <c r="B249" s="71" t="s">
        <v>144</v>
      </c>
      <c r="C249" s="44">
        <v>15.3</v>
      </c>
      <c r="D249" s="44">
        <f aca="true" t="shared" si="32" ref="D249:D254">ROUND(C249*1.5,0)</f>
        <v>23</v>
      </c>
      <c r="E249" s="44">
        <f>IF(F16&gt;=1,C249,D249)</f>
        <v>23</v>
      </c>
      <c r="F249" s="56">
        <v>1.5</v>
      </c>
      <c r="G249" s="64"/>
      <c r="H249" s="60">
        <f aca="true" t="shared" si="33" ref="H249:H254">E249*G249</f>
        <v>0</v>
      </c>
      <c r="I249" s="45">
        <f aca="true" t="shared" si="34" ref="I249:I254">F249*G249</f>
        <v>0</v>
      </c>
    </row>
    <row r="250" spans="1:9" ht="12.75">
      <c r="A250" s="45" t="s">
        <v>503</v>
      </c>
      <c r="B250" s="71" t="s">
        <v>504</v>
      </c>
      <c r="C250" s="44">
        <v>15.3</v>
      </c>
      <c r="D250" s="44">
        <f t="shared" si="32"/>
        <v>23</v>
      </c>
      <c r="E250" s="44">
        <f>IF(F16&gt;=1,C250,D250)</f>
        <v>23</v>
      </c>
      <c r="F250" s="56">
        <v>1.5</v>
      </c>
      <c r="G250" s="64"/>
      <c r="H250" s="60">
        <f t="shared" si="33"/>
        <v>0</v>
      </c>
      <c r="I250" s="45">
        <f t="shared" si="34"/>
        <v>0</v>
      </c>
    </row>
    <row r="251" spans="1:9" ht="12.75">
      <c r="A251" s="45" t="s">
        <v>505</v>
      </c>
      <c r="B251" s="71" t="s">
        <v>506</v>
      </c>
      <c r="C251" s="44">
        <v>15.3</v>
      </c>
      <c r="D251" s="44">
        <f t="shared" si="32"/>
        <v>23</v>
      </c>
      <c r="E251" s="44">
        <f>IF(F16&gt;=1,C251,D251)</f>
        <v>23</v>
      </c>
      <c r="F251" s="56">
        <v>1.5</v>
      </c>
      <c r="G251" s="64"/>
      <c r="H251" s="60">
        <f t="shared" si="33"/>
        <v>0</v>
      </c>
      <c r="I251" s="45">
        <f t="shared" si="34"/>
        <v>0</v>
      </c>
    </row>
    <row r="252" spans="1:9" ht="12.75">
      <c r="A252" s="45" t="s">
        <v>507</v>
      </c>
      <c r="B252" s="71" t="s">
        <v>508</v>
      </c>
      <c r="C252" s="44">
        <v>15.3</v>
      </c>
      <c r="D252" s="44">
        <f t="shared" si="32"/>
        <v>23</v>
      </c>
      <c r="E252" s="44">
        <f>IF(F16&gt;=1,C252,D252)</f>
        <v>23</v>
      </c>
      <c r="F252" s="56">
        <v>1.5</v>
      </c>
      <c r="G252" s="64"/>
      <c r="H252" s="60">
        <f t="shared" si="33"/>
        <v>0</v>
      </c>
      <c r="I252" s="45">
        <f t="shared" si="34"/>
        <v>0</v>
      </c>
    </row>
    <row r="253" spans="1:9" ht="12.75">
      <c r="A253" s="45" t="s">
        <v>108</v>
      </c>
      <c r="B253" s="71" t="s">
        <v>109</v>
      </c>
      <c r="C253" s="44">
        <v>15.3</v>
      </c>
      <c r="D253" s="44">
        <f t="shared" si="32"/>
        <v>23</v>
      </c>
      <c r="E253" s="44">
        <f>IF(F16&gt;=1,C253,D253)</f>
        <v>23</v>
      </c>
      <c r="F253" s="56">
        <v>1.5</v>
      </c>
      <c r="G253" s="64"/>
      <c r="H253" s="60">
        <f t="shared" si="33"/>
        <v>0</v>
      </c>
      <c r="I253" s="45">
        <f t="shared" si="34"/>
        <v>0</v>
      </c>
    </row>
    <row r="254" spans="1:9" ht="12.75">
      <c r="A254" s="45" t="s">
        <v>456</v>
      </c>
      <c r="B254" s="71" t="s">
        <v>457</v>
      </c>
      <c r="C254" s="44">
        <v>15.3</v>
      </c>
      <c r="D254" s="44">
        <f t="shared" si="32"/>
        <v>23</v>
      </c>
      <c r="E254" s="44">
        <f>IF(F16&gt;=1,C254,D254)</f>
        <v>23</v>
      </c>
      <c r="F254" s="56">
        <v>1.5</v>
      </c>
      <c r="G254" s="64"/>
      <c r="H254" s="60">
        <f t="shared" si="33"/>
        <v>0</v>
      </c>
      <c r="I254" s="45">
        <f t="shared" si="34"/>
        <v>0</v>
      </c>
    </row>
    <row r="255" spans="1:9" ht="12.75">
      <c r="A255" s="8"/>
      <c r="B255" s="70" t="s">
        <v>498</v>
      </c>
      <c r="C255" s="8"/>
      <c r="D255" s="8"/>
      <c r="E255" s="8"/>
      <c r="F255" s="48"/>
      <c r="G255" s="191"/>
      <c r="H255" s="9"/>
      <c r="I255" s="8"/>
    </row>
    <row r="256" spans="1:9" ht="12.75">
      <c r="A256" s="47" t="s">
        <v>664</v>
      </c>
      <c r="B256" s="72" t="s">
        <v>669</v>
      </c>
      <c r="C256" s="46">
        <v>28.7</v>
      </c>
      <c r="D256" s="46">
        <f aca="true" t="shared" si="35" ref="D256:D262">ROUND(C256*1.5,0)</f>
        <v>43</v>
      </c>
      <c r="E256" s="46">
        <f>IF(F16&gt;=1,C256,D256)</f>
        <v>43</v>
      </c>
      <c r="F256" s="57">
        <v>3.2</v>
      </c>
      <c r="G256" s="63"/>
      <c r="H256" s="61">
        <f>E256*G256</f>
        <v>0</v>
      </c>
      <c r="I256" s="47">
        <f>F256*G256</f>
        <v>0</v>
      </c>
    </row>
    <row r="257" spans="1:9" ht="12.75">
      <c r="A257" s="47" t="s">
        <v>501</v>
      </c>
      <c r="B257" s="72" t="s">
        <v>502</v>
      </c>
      <c r="C257" s="46">
        <v>28.7</v>
      </c>
      <c r="D257" s="46">
        <f t="shared" si="35"/>
        <v>43</v>
      </c>
      <c r="E257" s="46">
        <f>IF(F16&gt;=1,C257,D257)</f>
        <v>43</v>
      </c>
      <c r="F257" s="57">
        <v>3.2</v>
      </c>
      <c r="G257" s="63"/>
      <c r="H257" s="61">
        <f aca="true" t="shared" si="36" ref="H257:H262">E257*G257</f>
        <v>0</v>
      </c>
      <c r="I257" s="47">
        <f aca="true" t="shared" si="37" ref="I257:I262">F257*G257</f>
        <v>0</v>
      </c>
    </row>
    <row r="258" spans="1:9" ht="12.75">
      <c r="A258" s="47" t="s">
        <v>499</v>
      </c>
      <c r="B258" s="72" t="s">
        <v>500</v>
      </c>
      <c r="C258" s="46">
        <v>28.7</v>
      </c>
      <c r="D258" s="46">
        <f t="shared" si="35"/>
        <v>43</v>
      </c>
      <c r="E258" s="46">
        <f>IF(F16&gt;=1,C258,D258)</f>
        <v>43</v>
      </c>
      <c r="F258" s="57">
        <v>3.2</v>
      </c>
      <c r="G258" s="63"/>
      <c r="H258" s="61">
        <f t="shared" si="36"/>
        <v>0</v>
      </c>
      <c r="I258" s="47">
        <f t="shared" si="37"/>
        <v>0</v>
      </c>
    </row>
    <row r="259" spans="1:9" ht="12.75">
      <c r="A259" s="47" t="s">
        <v>665</v>
      </c>
      <c r="B259" s="72" t="s">
        <v>670</v>
      </c>
      <c r="C259" s="46">
        <v>28.7</v>
      </c>
      <c r="D259" s="46">
        <f t="shared" si="35"/>
        <v>43</v>
      </c>
      <c r="E259" s="46">
        <f>IF(F16&gt;=1,C259,D259)</f>
        <v>43</v>
      </c>
      <c r="F259" s="57">
        <v>3.2</v>
      </c>
      <c r="G259" s="63"/>
      <c r="H259" s="61">
        <f t="shared" si="36"/>
        <v>0</v>
      </c>
      <c r="I259" s="47">
        <f t="shared" si="37"/>
        <v>0</v>
      </c>
    </row>
    <row r="260" spans="1:9" ht="12.75">
      <c r="A260" s="47" t="s">
        <v>666</v>
      </c>
      <c r="B260" s="72" t="s">
        <v>671</v>
      </c>
      <c r="C260" s="46">
        <v>28.7</v>
      </c>
      <c r="D260" s="46">
        <f t="shared" si="35"/>
        <v>43</v>
      </c>
      <c r="E260" s="46">
        <f>IF(F16&gt;=1,C260,D260)</f>
        <v>43</v>
      </c>
      <c r="F260" s="57">
        <v>3.2</v>
      </c>
      <c r="G260" s="63"/>
      <c r="H260" s="61">
        <f t="shared" si="36"/>
        <v>0</v>
      </c>
      <c r="I260" s="47">
        <f t="shared" si="37"/>
        <v>0</v>
      </c>
    </row>
    <row r="261" spans="1:9" ht="12.75">
      <c r="A261" s="47" t="s">
        <v>667</v>
      </c>
      <c r="B261" s="72" t="s">
        <v>672</v>
      </c>
      <c r="C261" s="46">
        <v>28.7</v>
      </c>
      <c r="D261" s="46">
        <f t="shared" si="35"/>
        <v>43</v>
      </c>
      <c r="E261" s="46">
        <f>IF(F16&gt;=1,C261,D261)</f>
        <v>43</v>
      </c>
      <c r="F261" s="57">
        <v>3.2</v>
      </c>
      <c r="G261" s="63"/>
      <c r="H261" s="61">
        <f t="shared" si="36"/>
        <v>0</v>
      </c>
      <c r="I261" s="47">
        <f t="shared" si="37"/>
        <v>0</v>
      </c>
    </row>
    <row r="262" spans="1:9" ht="12.75">
      <c r="A262" s="47" t="s">
        <v>668</v>
      </c>
      <c r="B262" s="72" t="s">
        <v>673</v>
      </c>
      <c r="C262" s="46">
        <v>28.7</v>
      </c>
      <c r="D262" s="46">
        <f t="shared" si="35"/>
        <v>43</v>
      </c>
      <c r="E262" s="46">
        <f>IF(F16&gt;=1,C262,D262)</f>
        <v>43</v>
      </c>
      <c r="F262" s="57">
        <v>3.2</v>
      </c>
      <c r="G262" s="63"/>
      <c r="H262" s="61">
        <f t="shared" si="36"/>
        <v>0</v>
      </c>
      <c r="I262" s="47">
        <f t="shared" si="37"/>
        <v>0</v>
      </c>
    </row>
    <row r="263" spans="1:9" ht="12.75">
      <c r="A263" s="8"/>
      <c r="B263" s="70" t="s">
        <v>365</v>
      </c>
      <c r="C263" s="8"/>
      <c r="D263" s="8"/>
      <c r="E263" s="8"/>
      <c r="F263" s="48"/>
      <c r="G263" s="191"/>
      <c r="H263" s="9"/>
      <c r="I263" s="8"/>
    </row>
    <row r="264" spans="1:9" ht="12.75">
      <c r="A264" s="45" t="s">
        <v>462</v>
      </c>
      <c r="B264" s="71" t="s">
        <v>439</v>
      </c>
      <c r="C264" s="44">
        <v>22.3</v>
      </c>
      <c r="D264" s="44">
        <f aca="true" t="shared" si="38" ref="D264:D281">ROUND(C264*1.5,0)</f>
        <v>33</v>
      </c>
      <c r="E264" s="44">
        <f>IF(F16&gt;=1,C264,D264)</f>
        <v>33</v>
      </c>
      <c r="F264" s="56">
        <v>2</v>
      </c>
      <c r="G264" s="64"/>
      <c r="H264" s="60">
        <f aca="true" t="shared" si="39" ref="H264:H281">E264*G264</f>
        <v>0</v>
      </c>
      <c r="I264" s="45">
        <f aca="true" t="shared" si="40" ref="I264:I281">F264*G264</f>
        <v>0</v>
      </c>
    </row>
    <row r="265" spans="1:9" ht="12.75">
      <c r="A265" s="45" t="s">
        <v>463</v>
      </c>
      <c r="B265" s="71" t="s">
        <v>434</v>
      </c>
      <c r="C265" s="44">
        <v>22.3</v>
      </c>
      <c r="D265" s="44">
        <f t="shared" si="38"/>
        <v>33</v>
      </c>
      <c r="E265" s="44">
        <f>IF(F16&gt;=1,C265,D265)</f>
        <v>33</v>
      </c>
      <c r="F265" s="56">
        <v>2</v>
      </c>
      <c r="G265" s="64"/>
      <c r="H265" s="60">
        <f t="shared" si="39"/>
        <v>0</v>
      </c>
      <c r="I265" s="45">
        <f t="shared" si="40"/>
        <v>0</v>
      </c>
    </row>
    <row r="266" spans="1:9" ht="12.75">
      <c r="A266" s="45" t="s">
        <v>384</v>
      </c>
      <c r="B266" s="71" t="s">
        <v>435</v>
      </c>
      <c r="C266" s="44">
        <v>22.3</v>
      </c>
      <c r="D266" s="44">
        <f t="shared" si="38"/>
        <v>33</v>
      </c>
      <c r="E266" s="44">
        <f>IF(F16&gt;=1,C266,D266)</f>
        <v>33</v>
      </c>
      <c r="F266" s="56">
        <v>2</v>
      </c>
      <c r="G266" s="64"/>
      <c r="H266" s="60">
        <f t="shared" si="39"/>
        <v>0</v>
      </c>
      <c r="I266" s="45">
        <f t="shared" si="40"/>
        <v>0</v>
      </c>
    </row>
    <row r="267" spans="1:9" ht="12.75">
      <c r="A267" s="45" t="s">
        <v>465</v>
      </c>
      <c r="B267" s="71" t="s">
        <v>433</v>
      </c>
      <c r="C267" s="44">
        <v>22.3</v>
      </c>
      <c r="D267" s="44">
        <f t="shared" si="38"/>
        <v>33</v>
      </c>
      <c r="E267" s="44">
        <f>IF(F16&gt;=1,C267,D267)</f>
        <v>33</v>
      </c>
      <c r="F267" s="56">
        <v>2</v>
      </c>
      <c r="G267" s="64"/>
      <c r="H267" s="60">
        <f t="shared" si="39"/>
        <v>0</v>
      </c>
      <c r="I267" s="45">
        <f t="shared" si="40"/>
        <v>0</v>
      </c>
    </row>
    <row r="268" spans="1:9" ht="12.75">
      <c r="A268" s="45" t="s">
        <v>464</v>
      </c>
      <c r="B268" s="71" t="s">
        <v>426</v>
      </c>
      <c r="C268" s="44">
        <v>22.3</v>
      </c>
      <c r="D268" s="44">
        <f t="shared" si="38"/>
        <v>33</v>
      </c>
      <c r="E268" s="44">
        <f>IF(F16&gt;=1,C268,D268)</f>
        <v>33</v>
      </c>
      <c r="F268" s="56">
        <v>2</v>
      </c>
      <c r="G268" s="64"/>
      <c r="H268" s="60">
        <f t="shared" si="39"/>
        <v>0</v>
      </c>
      <c r="I268" s="45">
        <f t="shared" si="40"/>
        <v>0</v>
      </c>
    </row>
    <row r="269" spans="1:9" ht="12.75">
      <c r="A269" s="45" t="s">
        <v>380</v>
      </c>
      <c r="B269" s="71" t="s">
        <v>427</v>
      </c>
      <c r="C269" s="44">
        <v>22.3</v>
      </c>
      <c r="D269" s="44">
        <f t="shared" si="38"/>
        <v>33</v>
      </c>
      <c r="E269" s="44">
        <f>IF(F16&gt;=1,C269,D269)</f>
        <v>33</v>
      </c>
      <c r="F269" s="56">
        <v>2</v>
      </c>
      <c r="G269" s="64"/>
      <c r="H269" s="60">
        <f t="shared" si="39"/>
        <v>0</v>
      </c>
      <c r="I269" s="45">
        <f t="shared" si="40"/>
        <v>0</v>
      </c>
    </row>
    <row r="270" spans="1:9" ht="12.75">
      <c r="A270" s="45" t="s">
        <v>492</v>
      </c>
      <c r="B270" s="71" t="s">
        <v>428</v>
      </c>
      <c r="C270" s="44">
        <v>22.3</v>
      </c>
      <c r="D270" s="44">
        <f t="shared" si="38"/>
        <v>33</v>
      </c>
      <c r="E270" s="44">
        <f>IF(F16&gt;=1,C270,D270)</f>
        <v>33</v>
      </c>
      <c r="F270" s="56">
        <v>2</v>
      </c>
      <c r="G270" s="64"/>
      <c r="H270" s="60">
        <f t="shared" si="39"/>
        <v>0</v>
      </c>
      <c r="I270" s="45">
        <f t="shared" si="40"/>
        <v>0</v>
      </c>
    </row>
    <row r="271" spans="1:9" ht="12.75">
      <c r="A271" s="45" t="s">
        <v>607</v>
      </c>
      <c r="B271" s="71" t="s">
        <v>608</v>
      </c>
      <c r="C271" s="44">
        <v>22.3</v>
      </c>
      <c r="D271" s="44">
        <f t="shared" si="38"/>
        <v>33</v>
      </c>
      <c r="E271" s="44">
        <f>IF(F16&gt;=1,C271,D271)</f>
        <v>33</v>
      </c>
      <c r="F271" s="56">
        <v>2</v>
      </c>
      <c r="G271" s="64"/>
      <c r="H271" s="60">
        <f t="shared" si="39"/>
        <v>0</v>
      </c>
      <c r="I271" s="45">
        <f t="shared" si="40"/>
        <v>0</v>
      </c>
    </row>
    <row r="272" spans="1:9" ht="12.75">
      <c r="A272" s="45" t="s">
        <v>656</v>
      </c>
      <c r="B272" s="71" t="s">
        <v>657</v>
      </c>
      <c r="C272" s="44">
        <v>22.3</v>
      </c>
      <c r="D272" s="44">
        <f>ROUND(C272*1.5,0)</f>
        <v>33</v>
      </c>
      <c r="E272" s="44">
        <f>IF(F16&gt;=1,C272,D272)</f>
        <v>33</v>
      </c>
      <c r="F272" s="56">
        <v>2</v>
      </c>
      <c r="G272" s="64"/>
      <c r="H272" s="60">
        <f t="shared" si="39"/>
        <v>0</v>
      </c>
      <c r="I272" s="45">
        <f t="shared" si="40"/>
        <v>0</v>
      </c>
    </row>
    <row r="273" spans="1:9" ht="12.75">
      <c r="A273" s="45" t="s">
        <v>461</v>
      </c>
      <c r="B273" s="71" t="s">
        <v>438</v>
      </c>
      <c r="C273" s="44">
        <v>22.3</v>
      </c>
      <c r="D273" s="44">
        <f t="shared" si="38"/>
        <v>33</v>
      </c>
      <c r="E273" s="44">
        <f>IF(F16&gt;=1,C273,D273)</f>
        <v>33</v>
      </c>
      <c r="F273" s="56">
        <v>2</v>
      </c>
      <c r="G273" s="64"/>
      <c r="H273" s="60">
        <f t="shared" si="39"/>
        <v>0</v>
      </c>
      <c r="I273" s="45">
        <f t="shared" si="40"/>
        <v>0</v>
      </c>
    </row>
    <row r="274" spans="1:9" ht="12.75">
      <c r="A274" s="45" t="s">
        <v>525</v>
      </c>
      <c r="B274" s="71" t="s">
        <v>526</v>
      </c>
      <c r="C274" s="44">
        <v>22.3</v>
      </c>
      <c r="D274" s="44">
        <f t="shared" si="38"/>
        <v>33</v>
      </c>
      <c r="E274" s="44">
        <f>IF(F16&gt;=1,C274,D274)</f>
        <v>33</v>
      </c>
      <c r="F274" s="56">
        <v>2</v>
      </c>
      <c r="G274" s="64"/>
      <c r="H274" s="60">
        <f t="shared" si="39"/>
        <v>0</v>
      </c>
      <c r="I274" s="45">
        <f t="shared" si="40"/>
        <v>0</v>
      </c>
    </row>
    <row r="275" spans="1:9" ht="12.75">
      <c r="A275" s="45" t="s">
        <v>222</v>
      </c>
      <c r="B275" s="71" t="s">
        <v>429</v>
      </c>
      <c r="C275" s="44">
        <v>22.3</v>
      </c>
      <c r="D275" s="44">
        <f t="shared" si="38"/>
        <v>33</v>
      </c>
      <c r="E275" s="44">
        <f>IF(F16&gt;=1,C275,D275)</f>
        <v>33</v>
      </c>
      <c r="F275" s="56">
        <v>2</v>
      </c>
      <c r="G275" s="64"/>
      <c r="H275" s="60">
        <f t="shared" si="39"/>
        <v>0</v>
      </c>
      <c r="I275" s="45">
        <f t="shared" si="40"/>
        <v>0</v>
      </c>
    </row>
    <row r="276" spans="1:9" ht="12.75">
      <c r="A276" s="45" t="s">
        <v>383</v>
      </c>
      <c r="B276" s="71" t="s">
        <v>432</v>
      </c>
      <c r="C276" s="44">
        <v>22.3</v>
      </c>
      <c r="D276" s="44">
        <f t="shared" si="38"/>
        <v>33</v>
      </c>
      <c r="E276" s="44">
        <f>IF(F16&gt;=1,C276,D276)</f>
        <v>33</v>
      </c>
      <c r="F276" s="56">
        <v>2</v>
      </c>
      <c r="G276" s="64"/>
      <c r="H276" s="60">
        <f t="shared" si="39"/>
        <v>0</v>
      </c>
      <c r="I276" s="45">
        <f t="shared" si="40"/>
        <v>0</v>
      </c>
    </row>
    <row r="277" spans="1:9" ht="12.75">
      <c r="A277" s="45" t="s">
        <v>382</v>
      </c>
      <c r="B277" s="71" t="s">
        <v>431</v>
      </c>
      <c r="C277" s="44">
        <v>22.3</v>
      </c>
      <c r="D277" s="44">
        <f t="shared" si="38"/>
        <v>33</v>
      </c>
      <c r="E277" s="44">
        <f>IF(F16&gt;=1,C277,D277)</f>
        <v>33</v>
      </c>
      <c r="F277" s="56">
        <v>2</v>
      </c>
      <c r="G277" s="64"/>
      <c r="H277" s="60">
        <f t="shared" si="39"/>
        <v>0</v>
      </c>
      <c r="I277" s="45">
        <f t="shared" si="40"/>
        <v>0</v>
      </c>
    </row>
    <row r="278" spans="1:9" ht="12.75">
      <c r="A278" s="45" t="s">
        <v>294</v>
      </c>
      <c r="B278" s="71" t="s">
        <v>437</v>
      </c>
      <c r="C278" s="44">
        <v>22.3</v>
      </c>
      <c r="D278" s="44">
        <f t="shared" si="38"/>
        <v>33</v>
      </c>
      <c r="E278" s="44">
        <f>IF(F16&gt;=1,C278,D278)</f>
        <v>33</v>
      </c>
      <c r="F278" s="56">
        <v>2</v>
      </c>
      <c r="G278" s="64"/>
      <c r="H278" s="60">
        <f t="shared" si="39"/>
        <v>0</v>
      </c>
      <c r="I278" s="45">
        <f t="shared" si="40"/>
        <v>0</v>
      </c>
    </row>
    <row r="279" spans="1:9" ht="12.75">
      <c r="A279" s="45" t="s">
        <v>459</v>
      </c>
      <c r="B279" s="71" t="s">
        <v>440</v>
      </c>
      <c r="C279" s="44">
        <v>22.3</v>
      </c>
      <c r="D279" s="44">
        <f t="shared" si="38"/>
        <v>33</v>
      </c>
      <c r="E279" s="44">
        <f>IF(F16&gt;=1,C279,D279)</f>
        <v>33</v>
      </c>
      <c r="F279" s="56">
        <v>2</v>
      </c>
      <c r="G279" s="64"/>
      <c r="H279" s="60">
        <f t="shared" si="39"/>
        <v>0</v>
      </c>
      <c r="I279" s="45">
        <f t="shared" si="40"/>
        <v>0</v>
      </c>
    </row>
    <row r="280" spans="1:9" ht="12.75">
      <c r="A280" s="45" t="s">
        <v>381</v>
      </c>
      <c r="B280" s="71" t="s">
        <v>430</v>
      </c>
      <c r="C280" s="44">
        <v>22.3</v>
      </c>
      <c r="D280" s="44">
        <f t="shared" si="38"/>
        <v>33</v>
      </c>
      <c r="E280" s="44">
        <f>IF(F16&gt;=1,C280,D280)</f>
        <v>33</v>
      </c>
      <c r="F280" s="56">
        <v>2</v>
      </c>
      <c r="G280" s="64"/>
      <c r="H280" s="60">
        <f t="shared" si="39"/>
        <v>0</v>
      </c>
      <c r="I280" s="45">
        <f t="shared" si="40"/>
        <v>0</v>
      </c>
    </row>
    <row r="281" spans="1:9" ht="12.75">
      <c r="A281" s="45" t="s">
        <v>460</v>
      </c>
      <c r="B281" s="71" t="s">
        <v>436</v>
      </c>
      <c r="C281" s="44">
        <v>22.3</v>
      </c>
      <c r="D281" s="44">
        <f t="shared" si="38"/>
        <v>33</v>
      </c>
      <c r="E281" s="44">
        <f>IF(F16&gt;=1,C281,D281)</f>
        <v>33</v>
      </c>
      <c r="F281" s="56">
        <v>2</v>
      </c>
      <c r="G281" s="64"/>
      <c r="H281" s="60">
        <f t="shared" si="39"/>
        <v>0</v>
      </c>
      <c r="I281" s="45">
        <f t="shared" si="40"/>
        <v>0</v>
      </c>
    </row>
    <row r="282" spans="1:9" ht="12.75">
      <c r="A282" s="8"/>
      <c r="B282" s="70" t="s">
        <v>442</v>
      </c>
      <c r="C282" s="8"/>
      <c r="D282" s="8"/>
      <c r="E282" s="8"/>
      <c r="F282" s="48"/>
      <c r="G282" s="191"/>
      <c r="H282" s="9"/>
      <c r="I282" s="8"/>
    </row>
    <row r="283" spans="1:9" ht="12.75">
      <c r="A283" s="162">
        <v>70108</v>
      </c>
      <c r="B283" s="189" t="s">
        <v>184</v>
      </c>
      <c r="C283" s="163">
        <v>54.3</v>
      </c>
      <c r="D283" s="44">
        <f aca="true" t="shared" si="41" ref="D283:D290">ROUND(C283*1.5,0)</f>
        <v>81</v>
      </c>
      <c r="E283" s="44">
        <f>IF(F16&gt;=1,C283,D283)</f>
        <v>81</v>
      </c>
      <c r="F283" s="164">
        <v>1.5</v>
      </c>
      <c r="G283" s="64"/>
      <c r="H283" s="60">
        <f aca="true" t="shared" si="42" ref="H283:H290">E283*G283</f>
        <v>0</v>
      </c>
      <c r="I283" s="45">
        <f aca="true" t="shared" si="43" ref="I283:I290">F283*G283</f>
        <v>0</v>
      </c>
    </row>
    <row r="284" spans="1:9" ht="12.75">
      <c r="A284" s="162">
        <v>10125</v>
      </c>
      <c r="B284" s="189" t="s">
        <v>61</v>
      </c>
      <c r="C284" s="163">
        <v>69.6</v>
      </c>
      <c r="D284" s="44">
        <f t="shared" si="41"/>
        <v>104</v>
      </c>
      <c r="E284" s="44">
        <f>IF(F16&gt;=1,C284,D284)</f>
        <v>104</v>
      </c>
      <c r="F284" s="164">
        <v>8</v>
      </c>
      <c r="G284" s="64"/>
      <c r="H284" s="60">
        <f t="shared" si="42"/>
        <v>0</v>
      </c>
      <c r="I284" s="45">
        <f t="shared" si="43"/>
        <v>0</v>
      </c>
    </row>
    <row r="285" spans="1:9" ht="12.75">
      <c r="A285" s="162">
        <v>70110</v>
      </c>
      <c r="B285" s="189" t="s">
        <v>740</v>
      </c>
      <c r="C285" s="163">
        <v>96.5</v>
      </c>
      <c r="D285" s="44">
        <f t="shared" si="41"/>
        <v>145</v>
      </c>
      <c r="E285" s="44">
        <f>IF(F16&gt;=1,C285,D285)</f>
        <v>145</v>
      </c>
      <c r="F285" s="164">
        <v>10.5</v>
      </c>
      <c r="G285" s="64"/>
      <c r="H285" s="60">
        <f t="shared" si="42"/>
        <v>0</v>
      </c>
      <c r="I285" s="45">
        <f t="shared" si="43"/>
        <v>0</v>
      </c>
    </row>
    <row r="286" spans="1:9" ht="12.75">
      <c r="A286" s="162">
        <v>70111</v>
      </c>
      <c r="B286" s="189" t="s">
        <v>741</v>
      </c>
      <c r="C286" s="163">
        <v>105.7</v>
      </c>
      <c r="D286" s="46">
        <f>ROUND(C286*1.5,0)</f>
        <v>159</v>
      </c>
      <c r="E286" s="46">
        <f>IF(F16&gt;=1,C286,D286)</f>
        <v>159</v>
      </c>
      <c r="F286" s="164">
        <v>11.4</v>
      </c>
      <c r="G286" s="63"/>
      <c r="H286" s="61">
        <f>E286*G286</f>
        <v>0</v>
      </c>
      <c r="I286" s="47">
        <f>F286*G286</f>
        <v>0</v>
      </c>
    </row>
    <row r="287" spans="1:9" ht="12.75">
      <c r="A287" s="162">
        <v>70112</v>
      </c>
      <c r="B287" s="189" t="s">
        <v>709</v>
      </c>
      <c r="C287" s="163">
        <v>99</v>
      </c>
      <c r="D287" s="46">
        <f>ROUND(C287*1.5,0)</f>
        <v>149</v>
      </c>
      <c r="E287" s="46">
        <f>IF(F16&gt;=1,C287,D287)</f>
        <v>149</v>
      </c>
      <c r="F287" s="164">
        <v>11</v>
      </c>
      <c r="G287" s="63"/>
      <c r="H287" s="61">
        <f>E287*G287</f>
        <v>0</v>
      </c>
      <c r="I287" s="47">
        <f>F287*G287</f>
        <v>0</v>
      </c>
    </row>
    <row r="288" spans="1:9" ht="12.75">
      <c r="A288" s="162">
        <v>70107</v>
      </c>
      <c r="B288" s="189" t="s">
        <v>60</v>
      </c>
      <c r="C288" s="163">
        <v>55.7</v>
      </c>
      <c r="D288" s="46">
        <f t="shared" si="41"/>
        <v>84</v>
      </c>
      <c r="E288" s="46">
        <f>IF(F16&gt;=1,C288,D288)</f>
        <v>84</v>
      </c>
      <c r="F288" s="164">
        <v>4.3</v>
      </c>
      <c r="G288" s="63"/>
      <c r="H288" s="61">
        <f t="shared" si="42"/>
        <v>0</v>
      </c>
      <c r="I288" s="47">
        <f t="shared" si="43"/>
        <v>0</v>
      </c>
    </row>
    <row r="289" spans="1:9" ht="12.75">
      <c r="A289" s="162">
        <v>70113</v>
      </c>
      <c r="B289" s="189" t="s">
        <v>674</v>
      </c>
      <c r="C289" s="163">
        <v>100.2</v>
      </c>
      <c r="D289" s="46">
        <f t="shared" si="41"/>
        <v>150</v>
      </c>
      <c r="E289" s="46">
        <f>IF(F16&gt;=1,C289,D289)</f>
        <v>150</v>
      </c>
      <c r="F289" s="164">
        <v>11</v>
      </c>
      <c r="G289" s="63"/>
      <c r="H289" s="61">
        <f t="shared" si="42"/>
        <v>0</v>
      </c>
      <c r="I289" s="47">
        <f t="shared" si="43"/>
        <v>0</v>
      </c>
    </row>
    <row r="290" spans="1:9" ht="12.75">
      <c r="A290" s="162">
        <v>70114</v>
      </c>
      <c r="B290" s="189" t="s">
        <v>675</v>
      </c>
      <c r="C290" s="163">
        <v>90.1</v>
      </c>
      <c r="D290" s="46">
        <f t="shared" si="41"/>
        <v>135</v>
      </c>
      <c r="E290" s="46">
        <f>IF(F16&gt;=1,C290,D290)</f>
        <v>135</v>
      </c>
      <c r="F290" s="164">
        <v>10</v>
      </c>
      <c r="G290" s="63"/>
      <c r="H290" s="61">
        <f t="shared" si="42"/>
        <v>0</v>
      </c>
      <c r="I290" s="47">
        <f t="shared" si="43"/>
        <v>0</v>
      </c>
    </row>
    <row r="291" spans="1:9" ht="12.75">
      <c r="A291" s="8"/>
      <c r="B291" s="70" t="s">
        <v>218</v>
      </c>
      <c r="C291" s="8"/>
      <c r="D291" s="8"/>
      <c r="E291" s="8"/>
      <c r="F291" s="48"/>
      <c r="G291" s="191"/>
      <c r="H291" s="9"/>
      <c r="I291" s="8"/>
    </row>
    <row r="292" spans="1:9" ht="12.75">
      <c r="A292" s="45" t="s">
        <v>655</v>
      </c>
      <c r="B292" s="71" t="s">
        <v>676</v>
      </c>
      <c r="C292" s="44">
        <v>25.6</v>
      </c>
      <c r="D292" s="44">
        <f>ROUND(C292*1.5,0)</f>
        <v>38</v>
      </c>
      <c r="E292" s="44">
        <f>IF(F16&gt;=1,C292,D292)</f>
        <v>38</v>
      </c>
      <c r="F292" s="58">
        <v>2.9</v>
      </c>
      <c r="G292" s="66"/>
      <c r="H292" s="60">
        <f>E292*G292</f>
        <v>0</v>
      </c>
      <c r="I292" s="45">
        <f>F292*G292</f>
        <v>0</v>
      </c>
    </row>
    <row r="293" spans="1:9" ht="12.75">
      <c r="A293" s="45" t="s">
        <v>355</v>
      </c>
      <c r="B293" s="71" t="s">
        <v>270</v>
      </c>
      <c r="C293" s="44">
        <v>25.6</v>
      </c>
      <c r="D293" s="44">
        <f aca="true" t="shared" si="44" ref="D293:D308">ROUND(C293*1.5,0)</f>
        <v>38</v>
      </c>
      <c r="E293" s="44">
        <f>IF(F16&gt;=1,C293,D293)</f>
        <v>38</v>
      </c>
      <c r="F293" s="56">
        <v>2.9</v>
      </c>
      <c r="G293" s="64"/>
      <c r="H293" s="60">
        <f aca="true" t="shared" si="45" ref="H293:H308">E293*G293</f>
        <v>0</v>
      </c>
      <c r="I293" s="45">
        <f aca="true" t="shared" si="46" ref="I293:I308">F293*G293</f>
        <v>0</v>
      </c>
    </row>
    <row r="294" spans="1:9" ht="12.75">
      <c r="A294" s="45" t="s">
        <v>354</v>
      </c>
      <c r="B294" s="71" t="s">
        <v>281</v>
      </c>
      <c r="C294" s="44">
        <v>25.6</v>
      </c>
      <c r="D294" s="44">
        <f t="shared" si="44"/>
        <v>38</v>
      </c>
      <c r="E294" s="44">
        <f>IF(F16&gt;=1,C294,D294)</f>
        <v>38</v>
      </c>
      <c r="F294" s="56">
        <v>2.9</v>
      </c>
      <c r="G294" s="64"/>
      <c r="H294" s="60">
        <f t="shared" si="45"/>
        <v>0</v>
      </c>
      <c r="I294" s="45">
        <f t="shared" si="46"/>
        <v>0</v>
      </c>
    </row>
    <row r="295" spans="1:9" ht="12.75">
      <c r="A295" s="45" t="s">
        <v>374</v>
      </c>
      <c r="B295" s="71" t="s">
        <v>280</v>
      </c>
      <c r="C295" s="44">
        <v>25.6</v>
      </c>
      <c r="D295" s="44">
        <f t="shared" si="44"/>
        <v>38</v>
      </c>
      <c r="E295" s="44">
        <f>IF(F16&gt;=1,C295,D295)</f>
        <v>38</v>
      </c>
      <c r="F295" s="56">
        <v>2.9</v>
      </c>
      <c r="G295" s="64"/>
      <c r="H295" s="60">
        <f t="shared" si="45"/>
        <v>0</v>
      </c>
      <c r="I295" s="45">
        <f t="shared" si="46"/>
        <v>0</v>
      </c>
    </row>
    <row r="296" spans="1:9" ht="12.75">
      <c r="A296" s="45" t="s">
        <v>211</v>
      </c>
      <c r="B296" s="71" t="s">
        <v>279</v>
      </c>
      <c r="C296" s="44">
        <v>25.6</v>
      </c>
      <c r="D296" s="44">
        <f t="shared" si="44"/>
        <v>38</v>
      </c>
      <c r="E296" s="44">
        <f>IF(F16&gt;=1,C296,D296)</f>
        <v>38</v>
      </c>
      <c r="F296" s="56">
        <v>2.9</v>
      </c>
      <c r="G296" s="64"/>
      <c r="H296" s="60">
        <f t="shared" si="45"/>
        <v>0</v>
      </c>
      <c r="I296" s="45">
        <f t="shared" si="46"/>
        <v>0</v>
      </c>
    </row>
    <row r="297" spans="1:9" ht="12.75">
      <c r="A297" s="45" t="s">
        <v>223</v>
      </c>
      <c r="B297" s="71" t="s">
        <v>278</v>
      </c>
      <c r="C297" s="44">
        <v>25.6</v>
      </c>
      <c r="D297" s="44">
        <f t="shared" si="44"/>
        <v>38</v>
      </c>
      <c r="E297" s="44">
        <f>IF(F16&gt;=1,C297,D297)</f>
        <v>38</v>
      </c>
      <c r="F297" s="56">
        <v>2.9</v>
      </c>
      <c r="G297" s="64"/>
      <c r="H297" s="60">
        <f t="shared" si="45"/>
        <v>0</v>
      </c>
      <c r="I297" s="45">
        <f t="shared" si="46"/>
        <v>0</v>
      </c>
    </row>
    <row r="298" spans="1:9" ht="12.75">
      <c r="A298" s="45" t="s">
        <v>677</v>
      </c>
      <c r="B298" s="71" t="s">
        <v>678</v>
      </c>
      <c r="C298" s="44">
        <v>25.6</v>
      </c>
      <c r="D298" s="44">
        <f>ROUND(C298*1.5,0)</f>
        <v>38</v>
      </c>
      <c r="E298" s="44">
        <f>IF(F16&gt;=1,C298,D298)</f>
        <v>38</v>
      </c>
      <c r="F298" s="56">
        <v>2.9</v>
      </c>
      <c r="G298" s="64"/>
      <c r="H298" s="60">
        <f>E298*G298</f>
        <v>0</v>
      </c>
      <c r="I298" s="45">
        <f>F298*G298</f>
        <v>0</v>
      </c>
    </row>
    <row r="299" spans="1:9" ht="12.75">
      <c r="A299" s="45" t="s">
        <v>210</v>
      </c>
      <c r="B299" s="71" t="s">
        <v>277</v>
      </c>
      <c r="C299" s="44">
        <v>25.6</v>
      </c>
      <c r="D299" s="44">
        <f t="shared" si="44"/>
        <v>38</v>
      </c>
      <c r="E299" s="44">
        <f>IF(F16&gt;=1,C299,D299)</f>
        <v>38</v>
      </c>
      <c r="F299" s="56">
        <v>2.9</v>
      </c>
      <c r="G299" s="64"/>
      <c r="H299" s="60">
        <f t="shared" si="45"/>
        <v>0</v>
      </c>
      <c r="I299" s="45">
        <f t="shared" si="46"/>
        <v>0</v>
      </c>
    </row>
    <row r="300" spans="1:9" ht="12.75">
      <c r="A300" s="45" t="s">
        <v>348</v>
      </c>
      <c r="B300" s="71" t="s">
        <v>273</v>
      </c>
      <c r="C300" s="44">
        <v>25.6</v>
      </c>
      <c r="D300" s="44">
        <f t="shared" si="44"/>
        <v>38</v>
      </c>
      <c r="E300" s="44">
        <f>IF(F16&gt;=1,C300,D300)</f>
        <v>38</v>
      </c>
      <c r="F300" s="56">
        <v>2.9</v>
      </c>
      <c r="G300" s="64"/>
      <c r="H300" s="60">
        <f t="shared" si="45"/>
        <v>0</v>
      </c>
      <c r="I300" s="45">
        <f t="shared" si="46"/>
        <v>0</v>
      </c>
    </row>
    <row r="301" spans="1:9" ht="12.75">
      <c r="A301" s="45" t="s">
        <v>224</v>
      </c>
      <c r="B301" s="71" t="s">
        <v>269</v>
      </c>
      <c r="C301" s="44">
        <v>25.6</v>
      </c>
      <c r="D301" s="44">
        <f t="shared" si="44"/>
        <v>38</v>
      </c>
      <c r="E301" s="44">
        <f>IF(F16&gt;=1,C301,D301)</f>
        <v>38</v>
      </c>
      <c r="F301" s="56">
        <v>2.9</v>
      </c>
      <c r="G301" s="64"/>
      <c r="H301" s="60">
        <f t="shared" si="45"/>
        <v>0</v>
      </c>
      <c r="I301" s="45">
        <f t="shared" si="46"/>
        <v>0</v>
      </c>
    </row>
    <row r="302" spans="1:9" ht="12.75">
      <c r="A302" s="45" t="s">
        <v>209</v>
      </c>
      <c r="B302" s="71" t="s">
        <v>271</v>
      </c>
      <c r="C302" s="44">
        <v>25.6</v>
      </c>
      <c r="D302" s="44">
        <f t="shared" si="44"/>
        <v>38</v>
      </c>
      <c r="E302" s="44">
        <f>IF(F16&gt;=1,C302,D302)</f>
        <v>38</v>
      </c>
      <c r="F302" s="56">
        <v>2.9</v>
      </c>
      <c r="G302" s="64"/>
      <c r="H302" s="60">
        <f t="shared" si="45"/>
        <v>0</v>
      </c>
      <c r="I302" s="45">
        <f t="shared" si="46"/>
        <v>0</v>
      </c>
    </row>
    <row r="303" spans="1:9" ht="12.75">
      <c r="A303" s="45" t="s">
        <v>353</v>
      </c>
      <c r="B303" s="71" t="s">
        <v>272</v>
      </c>
      <c r="C303" s="44">
        <v>25.6</v>
      </c>
      <c r="D303" s="44">
        <f t="shared" si="44"/>
        <v>38</v>
      </c>
      <c r="E303" s="44">
        <f>IF(F16&gt;=1,C303,D303)</f>
        <v>38</v>
      </c>
      <c r="F303" s="56">
        <v>2.9</v>
      </c>
      <c r="G303" s="64"/>
      <c r="H303" s="60">
        <f t="shared" si="45"/>
        <v>0</v>
      </c>
      <c r="I303" s="45">
        <f t="shared" si="46"/>
        <v>0</v>
      </c>
    </row>
    <row r="304" spans="1:9" ht="12.75">
      <c r="A304" s="45" t="s">
        <v>201</v>
      </c>
      <c r="B304" s="71" t="s">
        <v>619</v>
      </c>
      <c r="C304" s="44">
        <v>25.6</v>
      </c>
      <c r="D304" s="44">
        <f>ROUND(C304*1.5,0)</f>
        <v>38</v>
      </c>
      <c r="E304" s="44">
        <f>IF(F16&gt;=1,C304,D304)</f>
        <v>38</v>
      </c>
      <c r="F304" s="56">
        <v>2.9</v>
      </c>
      <c r="G304" s="64"/>
      <c r="H304" s="60">
        <f>E304*G304</f>
        <v>0</v>
      </c>
      <c r="I304" s="45">
        <f>F304*G304</f>
        <v>0</v>
      </c>
    </row>
    <row r="305" spans="1:9" ht="12.75">
      <c r="A305" s="45" t="s">
        <v>352</v>
      </c>
      <c r="B305" s="71" t="s">
        <v>274</v>
      </c>
      <c r="C305" s="44">
        <v>25.6</v>
      </c>
      <c r="D305" s="44">
        <f t="shared" si="44"/>
        <v>38</v>
      </c>
      <c r="E305" s="44">
        <f>IF(F16&gt;=1,C305,D305)</f>
        <v>38</v>
      </c>
      <c r="F305" s="56">
        <v>2.9</v>
      </c>
      <c r="G305" s="64"/>
      <c r="H305" s="60">
        <f t="shared" si="45"/>
        <v>0</v>
      </c>
      <c r="I305" s="45">
        <f t="shared" si="46"/>
        <v>0</v>
      </c>
    </row>
    <row r="306" spans="1:9" ht="12.75">
      <c r="A306" s="45" t="s">
        <v>208</v>
      </c>
      <c r="B306" s="71" t="s">
        <v>275</v>
      </c>
      <c r="C306" s="44">
        <v>25.6</v>
      </c>
      <c r="D306" s="44">
        <f t="shared" si="44"/>
        <v>38</v>
      </c>
      <c r="E306" s="44">
        <f>IF(F16&gt;=1,C306,D306)</f>
        <v>38</v>
      </c>
      <c r="F306" s="56">
        <v>2.9</v>
      </c>
      <c r="G306" s="64"/>
      <c r="H306" s="60">
        <f t="shared" si="45"/>
        <v>0</v>
      </c>
      <c r="I306" s="45">
        <f t="shared" si="46"/>
        <v>0</v>
      </c>
    </row>
    <row r="307" spans="1:9" ht="12.75">
      <c r="A307" s="45" t="s">
        <v>617</v>
      </c>
      <c r="B307" s="71" t="s">
        <v>618</v>
      </c>
      <c r="C307" s="44">
        <v>25.6</v>
      </c>
      <c r="D307" s="44">
        <f>ROUND(C307*1.5,0)</f>
        <v>38</v>
      </c>
      <c r="E307" s="44">
        <f>IF(F16&gt;=1,C307,D307)</f>
        <v>38</v>
      </c>
      <c r="F307" s="56">
        <v>2.9</v>
      </c>
      <c r="G307" s="64"/>
      <c r="H307" s="60">
        <f>E307*G307</f>
        <v>0</v>
      </c>
      <c r="I307" s="45">
        <f>F307*G307</f>
        <v>0</v>
      </c>
    </row>
    <row r="308" spans="1:9" ht="12.75">
      <c r="A308" s="45" t="s">
        <v>351</v>
      </c>
      <c r="B308" s="71" t="s">
        <v>276</v>
      </c>
      <c r="C308" s="44">
        <v>25.6</v>
      </c>
      <c r="D308" s="44">
        <f t="shared" si="44"/>
        <v>38</v>
      </c>
      <c r="E308" s="44">
        <f>IF(F16&gt;=1,C308,D308)</f>
        <v>38</v>
      </c>
      <c r="F308" s="56">
        <v>2.9</v>
      </c>
      <c r="G308" s="64"/>
      <c r="H308" s="60">
        <f t="shared" si="45"/>
        <v>0</v>
      </c>
      <c r="I308" s="45">
        <f t="shared" si="46"/>
        <v>0</v>
      </c>
    </row>
    <row r="309" spans="1:9" ht="12.75">
      <c r="A309" s="8"/>
      <c r="B309" s="70" t="s">
        <v>466</v>
      </c>
      <c r="C309" s="8"/>
      <c r="D309" s="8"/>
      <c r="E309" s="8"/>
      <c r="F309" s="48"/>
      <c r="G309" s="191"/>
      <c r="H309" s="9"/>
      <c r="I309" s="8"/>
    </row>
    <row r="310" spans="1:9" ht="12.75">
      <c r="A310" s="45" t="s">
        <v>476</v>
      </c>
      <c r="B310" s="71" t="s">
        <v>58</v>
      </c>
      <c r="C310" s="44">
        <v>30.6</v>
      </c>
      <c r="D310" s="44">
        <f aca="true" t="shared" si="47" ref="D310:D322">ROUND(C310*1.5,0)</f>
        <v>46</v>
      </c>
      <c r="E310" s="44">
        <f>IF(F16&gt;=1,C310,D310)</f>
        <v>46</v>
      </c>
      <c r="F310" s="56">
        <v>3.5</v>
      </c>
      <c r="G310" s="64"/>
      <c r="H310" s="60">
        <f aca="true" t="shared" si="48" ref="H310:H322">E310*G310</f>
        <v>0</v>
      </c>
      <c r="I310" s="45">
        <f aca="true" t="shared" si="49" ref="I310:I322">F310*G310</f>
        <v>0</v>
      </c>
    </row>
    <row r="311" spans="1:9" ht="12.75">
      <c r="A311" s="45" t="s">
        <v>267</v>
      </c>
      <c r="B311" s="71" t="s">
        <v>53</v>
      </c>
      <c r="C311" s="44">
        <v>30.6</v>
      </c>
      <c r="D311" s="44">
        <f t="shared" si="47"/>
        <v>46</v>
      </c>
      <c r="E311" s="44">
        <f>IF(F16&gt;=1,C311,D311)</f>
        <v>46</v>
      </c>
      <c r="F311" s="56">
        <v>3.5</v>
      </c>
      <c r="G311" s="64"/>
      <c r="H311" s="60">
        <f t="shared" si="48"/>
        <v>0</v>
      </c>
      <c r="I311" s="45">
        <f t="shared" si="49"/>
        <v>0</v>
      </c>
    </row>
    <row r="312" spans="1:9" ht="12.75">
      <c r="A312" s="45" t="s">
        <v>265</v>
      </c>
      <c r="B312" s="71" t="s">
        <v>52</v>
      </c>
      <c r="C312" s="44">
        <v>30.6</v>
      </c>
      <c r="D312" s="44">
        <f t="shared" si="47"/>
        <v>46</v>
      </c>
      <c r="E312" s="44">
        <f>IF(F16&gt;=1,C312,D312)</f>
        <v>46</v>
      </c>
      <c r="F312" s="56">
        <v>3.5</v>
      </c>
      <c r="G312" s="64"/>
      <c r="H312" s="60">
        <f t="shared" si="48"/>
        <v>0</v>
      </c>
      <c r="I312" s="45">
        <f t="shared" si="49"/>
        <v>0</v>
      </c>
    </row>
    <row r="313" spans="1:9" ht="12.75">
      <c r="A313" s="45" t="s">
        <v>475</v>
      </c>
      <c r="B313" s="71" t="s">
        <v>48</v>
      </c>
      <c r="C313" s="44">
        <v>30.6</v>
      </c>
      <c r="D313" s="44">
        <f t="shared" si="47"/>
        <v>46</v>
      </c>
      <c r="E313" s="44">
        <f>IF(F16&gt;=1,C313,D313)</f>
        <v>46</v>
      </c>
      <c r="F313" s="56">
        <v>3.5</v>
      </c>
      <c r="G313" s="64"/>
      <c r="H313" s="60">
        <f t="shared" si="48"/>
        <v>0</v>
      </c>
      <c r="I313" s="45">
        <f t="shared" si="49"/>
        <v>0</v>
      </c>
    </row>
    <row r="314" spans="1:9" ht="12.75">
      <c r="A314" s="45" t="s">
        <v>474</v>
      </c>
      <c r="B314" s="71" t="s">
        <v>47</v>
      </c>
      <c r="C314" s="44">
        <v>30.6</v>
      </c>
      <c r="D314" s="44">
        <f t="shared" si="47"/>
        <v>46</v>
      </c>
      <c r="E314" s="44">
        <f>IF(F16&gt;=1,C314,D314)</f>
        <v>46</v>
      </c>
      <c r="F314" s="56">
        <v>3.5</v>
      </c>
      <c r="G314" s="64"/>
      <c r="H314" s="60">
        <f t="shared" si="48"/>
        <v>0</v>
      </c>
      <c r="I314" s="45">
        <f t="shared" si="49"/>
        <v>0</v>
      </c>
    </row>
    <row r="315" spans="1:9" ht="12.75">
      <c r="A315" s="45" t="s">
        <v>473</v>
      </c>
      <c r="B315" s="71" t="s">
        <v>46</v>
      </c>
      <c r="C315" s="44">
        <v>30.6</v>
      </c>
      <c r="D315" s="44">
        <f t="shared" si="47"/>
        <v>46</v>
      </c>
      <c r="E315" s="44">
        <f>IF(F16&gt;=1,C315,D315)</f>
        <v>46</v>
      </c>
      <c r="F315" s="56">
        <v>3.5</v>
      </c>
      <c r="G315" s="64"/>
      <c r="H315" s="60">
        <f t="shared" si="48"/>
        <v>0</v>
      </c>
      <c r="I315" s="45">
        <f t="shared" si="49"/>
        <v>0</v>
      </c>
    </row>
    <row r="316" spans="1:9" ht="12.75">
      <c r="A316" s="45" t="s">
        <v>472</v>
      </c>
      <c r="B316" s="71" t="s">
        <v>49</v>
      </c>
      <c r="C316" s="44">
        <v>30.6</v>
      </c>
      <c r="D316" s="44">
        <f t="shared" si="47"/>
        <v>46</v>
      </c>
      <c r="E316" s="44">
        <f>IF(F16&gt;=1,C316,D316)</f>
        <v>46</v>
      </c>
      <c r="F316" s="56">
        <v>3.5</v>
      </c>
      <c r="G316" s="64"/>
      <c r="H316" s="60">
        <f t="shared" si="48"/>
        <v>0</v>
      </c>
      <c r="I316" s="45">
        <f t="shared" si="49"/>
        <v>0</v>
      </c>
    </row>
    <row r="317" spans="1:9" ht="12.75">
      <c r="A317" s="45" t="s">
        <v>471</v>
      </c>
      <c r="B317" s="71" t="s">
        <v>50</v>
      </c>
      <c r="C317" s="44">
        <v>30.6</v>
      </c>
      <c r="D317" s="44">
        <f t="shared" si="47"/>
        <v>46</v>
      </c>
      <c r="E317" s="44">
        <f>IF(F16&gt;=1,C317,D317)</f>
        <v>46</v>
      </c>
      <c r="F317" s="56">
        <v>3.5</v>
      </c>
      <c r="G317" s="64"/>
      <c r="H317" s="60">
        <f t="shared" si="48"/>
        <v>0</v>
      </c>
      <c r="I317" s="45">
        <f t="shared" si="49"/>
        <v>0</v>
      </c>
    </row>
    <row r="318" spans="1:9" ht="12.75">
      <c r="A318" s="45" t="s">
        <v>470</v>
      </c>
      <c r="B318" s="71" t="s">
        <v>51</v>
      </c>
      <c r="C318" s="44">
        <v>30.6</v>
      </c>
      <c r="D318" s="44">
        <f t="shared" si="47"/>
        <v>46</v>
      </c>
      <c r="E318" s="44">
        <f>IF(F16&gt;=1,C318,D318)</f>
        <v>46</v>
      </c>
      <c r="F318" s="56">
        <v>3.5</v>
      </c>
      <c r="G318" s="64"/>
      <c r="H318" s="60">
        <f t="shared" si="48"/>
        <v>0</v>
      </c>
      <c r="I318" s="45">
        <f t="shared" si="49"/>
        <v>0</v>
      </c>
    </row>
    <row r="319" spans="1:9" ht="12.75">
      <c r="A319" s="45" t="s">
        <v>469</v>
      </c>
      <c r="B319" s="71" t="s">
        <v>54</v>
      </c>
      <c r="C319" s="44">
        <v>30.6</v>
      </c>
      <c r="D319" s="44">
        <f t="shared" si="47"/>
        <v>46</v>
      </c>
      <c r="E319" s="44">
        <f>IF(F16&gt;=1,C319,D319)</f>
        <v>46</v>
      </c>
      <c r="F319" s="56">
        <v>3.5</v>
      </c>
      <c r="G319" s="64"/>
      <c r="H319" s="60">
        <f t="shared" si="48"/>
        <v>0</v>
      </c>
      <c r="I319" s="45">
        <f t="shared" si="49"/>
        <v>0</v>
      </c>
    </row>
    <row r="320" spans="1:9" ht="12.75">
      <c r="A320" s="45" t="s">
        <v>468</v>
      </c>
      <c r="B320" s="71" t="s">
        <v>55</v>
      </c>
      <c r="C320" s="44">
        <v>30.6</v>
      </c>
      <c r="D320" s="44">
        <f t="shared" si="47"/>
        <v>46</v>
      </c>
      <c r="E320" s="44">
        <f>IF(F16&gt;=1,C320,D320)</f>
        <v>46</v>
      </c>
      <c r="F320" s="56">
        <v>3.5</v>
      </c>
      <c r="G320" s="64"/>
      <c r="H320" s="60">
        <f t="shared" si="48"/>
        <v>0</v>
      </c>
      <c r="I320" s="45">
        <f t="shared" si="49"/>
        <v>0</v>
      </c>
    </row>
    <row r="321" spans="1:9" ht="12.75">
      <c r="A321" s="45" t="s">
        <v>467</v>
      </c>
      <c r="B321" s="71" t="s">
        <v>56</v>
      </c>
      <c r="C321" s="44">
        <v>30.6</v>
      </c>
      <c r="D321" s="44">
        <f t="shared" si="47"/>
        <v>46</v>
      </c>
      <c r="E321" s="44">
        <f>IF(F16&gt;=1,C321,D321)</f>
        <v>46</v>
      </c>
      <c r="F321" s="56">
        <v>3.5</v>
      </c>
      <c r="G321" s="64"/>
      <c r="H321" s="60">
        <f t="shared" si="48"/>
        <v>0</v>
      </c>
      <c r="I321" s="45">
        <f t="shared" si="49"/>
        <v>0</v>
      </c>
    </row>
    <row r="322" spans="1:9" ht="12.75">
      <c r="A322" s="45" t="s">
        <v>266</v>
      </c>
      <c r="B322" s="71" t="s">
        <v>57</v>
      </c>
      <c r="C322" s="44">
        <v>30.6</v>
      </c>
      <c r="D322" s="44">
        <f t="shared" si="47"/>
        <v>46</v>
      </c>
      <c r="E322" s="44">
        <f>IF(F16&gt;=1,C322,D322)</f>
        <v>46</v>
      </c>
      <c r="F322" s="56">
        <v>3.5</v>
      </c>
      <c r="G322" s="64"/>
      <c r="H322" s="60">
        <f t="shared" si="48"/>
        <v>0</v>
      </c>
      <c r="I322" s="45">
        <f t="shared" si="49"/>
        <v>0</v>
      </c>
    </row>
    <row r="323" spans="1:9" ht="12.75">
      <c r="A323" s="8"/>
      <c r="B323" s="70" t="s">
        <v>296</v>
      </c>
      <c r="C323" s="8"/>
      <c r="D323" s="8"/>
      <c r="E323" s="8"/>
      <c r="F323" s="48"/>
      <c r="G323" s="191"/>
      <c r="H323" s="9"/>
      <c r="I323" s="8"/>
    </row>
    <row r="324" spans="1:9" ht="12.75">
      <c r="A324" s="45" t="s">
        <v>350</v>
      </c>
      <c r="B324" s="71" t="s">
        <v>268</v>
      </c>
      <c r="C324" s="44">
        <v>53.4</v>
      </c>
      <c r="D324" s="44">
        <f>ROUND(C324*1.5,0)</f>
        <v>80</v>
      </c>
      <c r="E324" s="44">
        <f>IF(F16&gt;=1,C324,D324)</f>
        <v>80</v>
      </c>
      <c r="F324" s="56">
        <v>5</v>
      </c>
      <c r="G324" s="64"/>
      <c r="H324" s="60">
        <f>E324*G324</f>
        <v>0</v>
      </c>
      <c r="I324" s="45">
        <f>F324*G324</f>
        <v>0</v>
      </c>
    </row>
    <row r="325" spans="1:9" ht="12.75">
      <c r="A325" s="8"/>
      <c r="B325" s="70" t="s">
        <v>441</v>
      </c>
      <c r="C325" s="8"/>
      <c r="D325" s="8"/>
      <c r="E325" s="8"/>
      <c r="F325" s="48"/>
      <c r="G325" s="191"/>
      <c r="H325" s="9"/>
      <c r="I325" s="8"/>
    </row>
    <row r="326" spans="1:9" ht="12.75">
      <c r="A326" s="162" t="s">
        <v>899</v>
      </c>
      <c r="B326" s="189" t="s">
        <v>901</v>
      </c>
      <c r="C326" s="163">
        <v>13.7</v>
      </c>
      <c r="D326" s="44">
        <f>ROUND(C326*1.5,0)</f>
        <v>21</v>
      </c>
      <c r="E326" s="44">
        <f>IF(F16&gt;=1,C326,D326)</f>
        <v>21</v>
      </c>
      <c r="F326" s="56">
        <v>1.4</v>
      </c>
      <c r="G326" s="64"/>
      <c r="H326" s="60">
        <f>E326*G326</f>
        <v>0</v>
      </c>
      <c r="I326" s="45">
        <f>F326*G326</f>
        <v>0</v>
      </c>
    </row>
    <row r="327" spans="1:9" ht="12.75">
      <c r="A327" s="162" t="s">
        <v>900</v>
      </c>
      <c r="B327" s="189" t="s">
        <v>902</v>
      </c>
      <c r="C327" s="163">
        <v>13.7</v>
      </c>
      <c r="D327" s="44">
        <f>ROUND(C327*1.5,0)</f>
        <v>21</v>
      </c>
      <c r="E327" s="44">
        <f>IF(F16&gt;=1,C327,D327)</f>
        <v>21</v>
      </c>
      <c r="F327" s="56">
        <v>1.4</v>
      </c>
      <c r="G327" s="64"/>
      <c r="H327" s="60">
        <f>E327*G327</f>
        <v>0</v>
      </c>
      <c r="I327" s="45">
        <f>F327*G327</f>
        <v>0</v>
      </c>
    </row>
    <row r="328" spans="1:9" ht="12.75">
      <c r="A328" s="45" t="s">
        <v>288</v>
      </c>
      <c r="B328" s="71" t="s">
        <v>334</v>
      </c>
      <c r="C328" s="44">
        <v>13.7</v>
      </c>
      <c r="D328" s="44">
        <f aca="true" t="shared" si="50" ref="D328:D336">ROUND(C328*1.5,0)</f>
        <v>21</v>
      </c>
      <c r="E328" s="44">
        <f>IF(F16&gt;=1,C328,D328)</f>
        <v>21</v>
      </c>
      <c r="F328" s="56">
        <v>1.4</v>
      </c>
      <c r="G328" s="64"/>
      <c r="H328" s="60">
        <f aca="true" t="shared" si="51" ref="H328:H336">E328*G328</f>
        <v>0</v>
      </c>
      <c r="I328" s="45">
        <f aca="true" t="shared" si="52" ref="I328:I336">F328*G328</f>
        <v>0</v>
      </c>
    </row>
    <row r="329" spans="1:9" ht="12.75">
      <c r="A329" s="47" t="s">
        <v>710</v>
      </c>
      <c r="B329" s="72" t="s">
        <v>711</v>
      </c>
      <c r="C329" s="46">
        <v>13.7</v>
      </c>
      <c r="D329" s="46">
        <f>ROUND(C329*1.5,0)</f>
        <v>21</v>
      </c>
      <c r="E329" s="46">
        <f>IF(F16&gt;=1,C329,D329)</f>
        <v>21</v>
      </c>
      <c r="F329" s="57">
        <v>1.4</v>
      </c>
      <c r="G329" s="63"/>
      <c r="H329" s="61">
        <f>E329*G329</f>
        <v>0</v>
      </c>
      <c r="I329" s="47">
        <f>F329*G329</f>
        <v>0</v>
      </c>
    </row>
    <row r="330" spans="1:9" ht="12.75">
      <c r="A330" s="45" t="s">
        <v>203</v>
      </c>
      <c r="B330" s="71" t="s">
        <v>335</v>
      </c>
      <c r="C330" s="44">
        <v>13.7</v>
      </c>
      <c r="D330" s="44">
        <f t="shared" si="50"/>
        <v>21</v>
      </c>
      <c r="E330" s="44">
        <f>IF(F16&gt;=1,C330,D330)</f>
        <v>21</v>
      </c>
      <c r="F330" s="56">
        <v>1.4</v>
      </c>
      <c r="G330" s="64"/>
      <c r="H330" s="60">
        <f t="shared" si="51"/>
        <v>0</v>
      </c>
      <c r="I330" s="45">
        <f t="shared" si="52"/>
        <v>0</v>
      </c>
    </row>
    <row r="331" spans="1:9" ht="12.75">
      <c r="A331" s="47" t="s">
        <v>679</v>
      </c>
      <c r="B331" s="72" t="s">
        <v>681</v>
      </c>
      <c r="C331" s="46">
        <v>13.7</v>
      </c>
      <c r="D331" s="46">
        <f t="shared" si="50"/>
        <v>21</v>
      </c>
      <c r="E331" s="46">
        <f>IF(F16&gt;=1,C331,D331)</f>
        <v>21</v>
      </c>
      <c r="F331" s="57">
        <v>1.4</v>
      </c>
      <c r="G331" s="63"/>
      <c r="H331" s="61">
        <f t="shared" si="51"/>
        <v>0</v>
      </c>
      <c r="I331" s="47">
        <f t="shared" si="52"/>
        <v>0</v>
      </c>
    </row>
    <row r="332" spans="1:9" ht="12.75">
      <c r="A332" s="47" t="s">
        <v>680</v>
      </c>
      <c r="B332" s="72" t="s">
        <v>682</v>
      </c>
      <c r="C332" s="46">
        <v>13.7</v>
      </c>
      <c r="D332" s="46">
        <f t="shared" si="50"/>
        <v>21</v>
      </c>
      <c r="E332" s="46">
        <f>IF(F16&gt;=1,C332,D332)</f>
        <v>21</v>
      </c>
      <c r="F332" s="57">
        <v>1.4</v>
      </c>
      <c r="G332" s="63"/>
      <c r="H332" s="61">
        <f t="shared" si="51"/>
        <v>0</v>
      </c>
      <c r="I332" s="47">
        <f t="shared" si="52"/>
        <v>0</v>
      </c>
    </row>
    <row r="333" spans="1:9" ht="12.75">
      <c r="A333" s="45" t="s">
        <v>372</v>
      </c>
      <c r="B333" s="71" t="s">
        <v>333</v>
      </c>
      <c r="C333" s="44">
        <v>13.7</v>
      </c>
      <c r="D333" s="44">
        <f t="shared" si="50"/>
        <v>21</v>
      </c>
      <c r="E333" s="44">
        <f>IF(F16&gt;=1,C333,D333)</f>
        <v>21</v>
      </c>
      <c r="F333" s="56">
        <v>1.4</v>
      </c>
      <c r="G333" s="64"/>
      <c r="H333" s="60">
        <f t="shared" si="51"/>
        <v>0</v>
      </c>
      <c r="I333" s="45">
        <f t="shared" si="52"/>
        <v>0</v>
      </c>
    </row>
    <row r="334" spans="1:9" ht="12.75">
      <c r="A334" s="167" t="s">
        <v>775</v>
      </c>
      <c r="B334" s="73" t="s">
        <v>776</v>
      </c>
      <c r="C334" s="74">
        <v>13.7</v>
      </c>
      <c r="D334" s="46">
        <f>ROUND(C334*1.5,0)</f>
        <v>21</v>
      </c>
      <c r="E334" s="46">
        <f>IF(F16&gt;=1,C334,D334)</f>
        <v>21</v>
      </c>
      <c r="F334" s="57">
        <v>1.4</v>
      </c>
      <c r="G334" s="63"/>
      <c r="H334" s="61">
        <f>E334*G334</f>
        <v>0</v>
      </c>
      <c r="I334" s="47">
        <f>F334*G334</f>
        <v>0</v>
      </c>
    </row>
    <row r="335" spans="1:9" ht="12.75">
      <c r="A335" s="45" t="s">
        <v>289</v>
      </c>
      <c r="B335" s="71" t="s">
        <v>59</v>
      </c>
      <c r="C335" s="44">
        <v>13.7</v>
      </c>
      <c r="D335" s="44">
        <f t="shared" si="50"/>
        <v>21</v>
      </c>
      <c r="E335" s="44">
        <f>IF(F16&gt;=1,C335,D335)</f>
        <v>21</v>
      </c>
      <c r="F335" s="56">
        <v>1.4</v>
      </c>
      <c r="G335" s="64"/>
      <c r="H335" s="60">
        <f t="shared" si="51"/>
        <v>0</v>
      </c>
      <c r="I335" s="45">
        <f t="shared" si="52"/>
        <v>0</v>
      </c>
    </row>
    <row r="336" spans="1:9" ht="12.75">
      <c r="A336" s="45" t="s">
        <v>489</v>
      </c>
      <c r="B336" s="71" t="s">
        <v>332</v>
      </c>
      <c r="C336" s="44">
        <v>13.7</v>
      </c>
      <c r="D336" s="44">
        <f t="shared" si="50"/>
        <v>21</v>
      </c>
      <c r="E336" s="44">
        <f>IF(F16&gt;=1,C336,D336)</f>
        <v>21</v>
      </c>
      <c r="F336" s="56">
        <v>1.4</v>
      </c>
      <c r="G336" s="64"/>
      <c r="H336" s="60">
        <f t="shared" si="51"/>
        <v>0</v>
      </c>
      <c r="I336" s="45">
        <f t="shared" si="52"/>
        <v>0</v>
      </c>
    </row>
    <row r="337" spans="1:9" ht="12.75">
      <c r="A337" s="8"/>
      <c r="B337" s="70" t="s">
        <v>3</v>
      </c>
      <c r="C337" s="8"/>
      <c r="D337" s="8"/>
      <c r="E337" s="8"/>
      <c r="F337" s="48"/>
      <c r="G337" s="191"/>
      <c r="H337" s="9"/>
      <c r="I337" s="8"/>
    </row>
    <row r="338" spans="1:9" ht="12.75">
      <c r="A338" s="47">
        <v>30205</v>
      </c>
      <c r="B338" s="72" t="s">
        <v>712</v>
      </c>
      <c r="C338" s="46">
        <v>43.2</v>
      </c>
      <c r="D338" s="46">
        <f aca="true" t="shared" si="53" ref="D338:D345">ROUND(C338*1.5,0)</f>
        <v>65</v>
      </c>
      <c r="E338" s="46">
        <f>IF(F16&gt;=1,C338,D338)</f>
        <v>65</v>
      </c>
      <c r="F338" s="57">
        <v>4.2</v>
      </c>
      <c r="G338" s="63"/>
      <c r="H338" s="61">
        <f aca="true" t="shared" si="54" ref="H338:H345">E338*G338</f>
        <v>0</v>
      </c>
      <c r="I338" s="47">
        <f aca="true" t="shared" si="55" ref="I338:I345">F338*G338</f>
        <v>0</v>
      </c>
    </row>
    <row r="339" spans="1:9" ht="12.75">
      <c r="A339" s="47">
        <v>30206</v>
      </c>
      <c r="B339" s="72" t="s">
        <v>713</v>
      </c>
      <c r="C339" s="46">
        <v>43.2</v>
      </c>
      <c r="D339" s="46">
        <f t="shared" si="53"/>
        <v>65</v>
      </c>
      <c r="E339" s="46">
        <f>IF(F16&gt;=1,C339,D339)</f>
        <v>65</v>
      </c>
      <c r="F339" s="57">
        <v>4.2</v>
      </c>
      <c r="G339" s="63"/>
      <c r="H339" s="61">
        <f t="shared" si="54"/>
        <v>0</v>
      </c>
      <c r="I339" s="47">
        <f t="shared" si="55"/>
        <v>0</v>
      </c>
    </row>
    <row r="340" spans="1:9" ht="12.75">
      <c r="A340" s="45">
        <v>30201</v>
      </c>
      <c r="B340" s="71" t="s">
        <v>392</v>
      </c>
      <c r="C340" s="44">
        <v>43.2</v>
      </c>
      <c r="D340" s="44">
        <f t="shared" si="53"/>
        <v>65</v>
      </c>
      <c r="E340" s="44">
        <f>IF(F16&gt;=1,C340,D340)</f>
        <v>65</v>
      </c>
      <c r="F340" s="56">
        <v>4.2</v>
      </c>
      <c r="G340" s="64"/>
      <c r="H340" s="60">
        <f t="shared" si="54"/>
        <v>0</v>
      </c>
      <c r="I340" s="45">
        <f t="shared" si="55"/>
        <v>0</v>
      </c>
    </row>
    <row r="341" spans="1:9" ht="12.75">
      <c r="A341" s="45">
        <v>30203</v>
      </c>
      <c r="B341" s="71" t="s">
        <v>390</v>
      </c>
      <c r="C341" s="44">
        <v>43.2</v>
      </c>
      <c r="D341" s="44">
        <f t="shared" si="53"/>
        <v>65</v>
      </c>
      <c r="E341" s="44">
        <f>IF(F16&gt;=1,C341,D341)</f>
        <v>65</v>
      </c>
      <c r="F341" s="56">
        <v>4.2</v>
      </c>
      <c r="G341" s="64"/>
      <c r="H341" s="60">
        <f t="shared" si="54"/>
        <v>0</v>
      </c>
      <c r="I341" s="45">
        <f t="shared" si="55"/>
        <v>0</v>
      </c>
    </row>
    <row r="342" spans="1:9" ht="12.75">
      <c r="A342" s="45">
        <v>30204</v>
      </c>
      <c r="B342" s="71" t="s">
        <v>391</v>
      </c>
      <c r="C342" s="44">
        <v>43.2</v>
      </c>
      <c r="D342" s="44">
        <f t="shared" si="53"/>
        <v>65</v>
      </c>
      <c r="E342" s="44">
        <f>IF(F16&gt;=1,C342,D342)</f>
        <v>65</v>
      </c>
      <c r="F342" s="56">
        <v>4.2</v>
      </c>
      <c r="G342" s="64"/>
      <c r="H342" s="60">
        <f t="shared" si="54"/>
        <v>0</v>
      </c>
      <c r="I342" s="45">
        <f t="shared" si="55"/>
        <v>0</v>
      </c>
    </row>
    <row r="343" spans="1:9" ht="12.75">
      <c r="A343" s="167">
        <v>30207</v>
      </c>
      <c r="B343" s="73" t="s">
        <v>751</v>
      </c>
      <c r="C343" s="74">
        <v>43.2</v>
      </c>
      <c r="D343" s="46">
        <f>ROUND(C343*1.5,0)</f>
        <v>65</v>
      </c>
      <c r="E343" s="46">
        <f>IF(F16&gt;=1,C343,D343)</f>
        <v>65</v>
      </c>
      <c r="F343" s="57">
        <v>4.2</v>
      </c>
      <c r="G343" s="63"/>
      <c r="H343" s="61">
        <f>E343*G343</f>
        <v>0</v>
      </c>
      <c r="I343" s="47">
        <f>F343*G343</f>
        <v>0</v>
      </c>
    </row>
    <row r="344" spans="1:9" ht="12.75">
      <c r="A344" s="167">
        <v>30208</v>
      </c>
      <c r="B344" s="73" t="s">
        <v>752</v>
      </c>
      <c r="C344" s="74">
        <v>43.2</v>
      </c>
      <c r="D344" s="46">
        <f>ROUND(C344*1.5,0)</f>
        <v>65</v>
      </c>
      <c r="E344" s="46">
        <f>IF(F16&gt;=1,C344,D344)</f>
        <v>65</v>
      </c>
      <c r="F344" s="57">
        <v>4.2</v>
      </c>
      <c r="G344" s="63"/>
      <c r="H344" s="61">
        <f>E344*G344</f>
        <v>0</v>
      </c>
      <c r="I344" s="47">
        <f>F344*G344</f>
        <v>0</v>
      </c>
    </row>
    <row r="345" spans="1:9" ht="12.75">
      <c r="A345" s="47">
        <v>30209</v>
      </c>
      <c r="B345" s="72" t="s">
        <v>714</v>
      </c>
      <c r="C345" s="46">
        <v>43.2</v>
      </c>
      <c r="D345" s="46">
        <f t="shared" si="53"/>
        <v>65</v>
      </c>
      <c r="E345" s="46">
        <f>IF(F16&gt;=1,C345,D345)</f>
        <v>65</v>
      </c>
      <c r="F345" s="57">
        <v>4.2</v>
      </c>
      <c r="G345" s="63"/>
      <c r="H345" s="61">
        <f t="shared" si="54"/>
        <v>0</v>
      </c>
      <c r="I345" s="47">
        <f t="shared" si="55"/>
        <v>0</v>
      </c>
    </row>
    <row r="346" spans="1:9" ht="12.75">
      <c r="A346" s="8"/>
      <c r="B346" s="70" t="s">
        <v>10</v>
      </c>
      <c r="C346" s="8"/>
      <c r="D346" s="8"/>
      <c r="E346" s="8"/>
      <c r="F346" s="48"/>
      <c r="G346" s="191"/>
      <c r="H346" s="9"/>
      <c r="I346" s="8"/>
    </row>
    <row r="347" spans="1:9" ht="12.75">
      <c r="A347" s="45">
        <v>10203</v>
      </c>
      <c r="B347" s="71" t="s">
        <v>405</v>
      </c>
      <c r="C347" s="44">
        <v>35.9</v>
      </c>
      <c r="D347" s="44">
        <f>ROUND(C347*1.5,0)</f>
        <v>54</v>
      </c>
      <c r="E347" s="44">
        <f>IF(F16&gt;=1,C347,D347)</f>
        <v>54</v>
      </c>
      <c r="F347" s="56">
        <v>2.6</v>
      </c>
      <c r="G347" s="64"/>
      <c r="H347" s="60">
        <f>E347*G347</f>
        <v>0</v>
      </c>
      <c r="I347" s="45">
        <f>F347*G347</f>
        <v>0</v>
      </c>
    </row>
    <row r="348" spans="1:9" ht="12.75">
      <c r="A348" s="45">
        <v>10201</v>
      </c>
      <c r="B348" s="71" t="s">
        <v>491</v>
      </c>
      <c r="C348" s="44">
        <v>35.9</v>
      </c>
      <c r="D348" s="44">
        <f>ROUND(C348*1.5,0)</f>
        <v>54</v>
      </c>
      <c r="E348" s="44">
        <f>IF(F16&gt;=1,C348,D348)</f>
        <v>54</v>
      </c>
      <c r="F348" s="56">
        <v>2.6</v>
      </c>
      <c r="G348" s="64"/>
      <c r="H348" s="60">
        <f>E348*G348</f>
        <v>0</v>
      </c>
      <c r="I348" s="45">
        <f>F348*G348</f>
        <v>0</v>
      </c>
    </row>
    <row r="349" spans="1:9" ht="12.75">
      <c r="A349" s="45">
        <v>10202</v>
      </c>
      <c r="B349" s="71" t="s">
        <v>490</v>
      </c>
      <c r="C349" s="44">
        <v>35.9</v>
      </c>
      <c r="D349" s="44">
        <f>ROUND(C349*1.5,0)</f>
        <v>54</v>
      </c>
      <c r="E349" s="44">
        <f>IF(F16&gt;=1,C349,D349)</f>
        <v>54</v>
      </c>
      <c r="F349" s="56">
        <v>2.6</v>
      </c>
      <c r="G349" s="64"/>
      <c r="H349" s="60">
        <f>E349*G349</f>
        <v>0</v>
      </c>
      <c r="I349" s="45">
        <f>F349*G349</f>
        <v>0</v>
      </c>
    </row>
    <row r="350" spans="1:9" ht="12.75">
      <c r="A350" s="45">
        <v>10204</v>
      </c>
      <c r="B350" s="71" t="s">
        <v>151</v>
      </c>
      <c r="C350" s="44">
        <v>44.3</v>
      </c>
      <c r="D350" s="44">
        <f>ROUND(C350*1.5,0)</f>
        <v>66</v>
      </c>
      <c r="E350" s="44">
        <f>IF(F16&gt;=1,C350,D350)</f>
        <v>66</v>
      </c>
      <c r="F350" s="56">
        <v>5</v>
      </c>
      <c r="G350" s="64"/>
      <c r="H350" s="60">
        <f>E350*G350</f>
        <v>0</v>
      </c>
      <c r="I350" s="45">
        <f>F350*G350</f>
        <v>0</v>
      </c>
    </row>
    <row r="351" spans="1:9" ht="12.75">
      <c r="A351" s="8"/>
      <c r="B351" s="70" t="s">
        <v>338</v>
      </c>
      <c r="C351" s="8"/>
      <c r="D351" s="8"/>
      <c r="E351" s="8"/>
      <c r="F351" s="48"/>
      <c r="G351" s="191"/>
      <c r="H351" s="9"/>
      <c r="I351" s="8"/>
    </row>
    <row r="352" spans="1:9" ht="12.75">
      <c r="A352" s="45">
        <v>10303</v>
      </c>
      <c r="B352" s="71" t="s">
        <v>232</v>
      </c>
      <c r="C352" s="44">
        <v>42.9</v>
      </c>
      <c r="D352" s="44">
        <f aca="true" t="shared" si="56" ref="D352:D358">ROUND(C352*1.5,0)</f>
        <v>64</v>
      </c>
      <c r="E352" s="44">
        <f>IF(F16&gt;=1,C352,D352)</f>
        <v>64</v>
      </c>
      <c r="F352" s="56">
        <v>4</v>
      </c>
      <c r="G352" s="64"/>
      <c r="H352" s="60">
        <f aca="true" t="shared" si="57" ref="H352:H358">E352*G352</f>
        <v>0</v>
      </c>
      <c r="I352" s="45">
        <f aca="true" t="shared" si="58" ref="I352:I358">F352*G352</f>
        <v>0</v>
      </c>
    </row>
    <row r="353" spans="1:9" ht="12.75">
      <c r="A353" s="45">
        <v>10302</v>
      </c>
      <c r="B353" s="71" t="s">
        <v>233</v>
      </c>
      <c r="C353" s="44">
        <v>42.9</v>
      </c>
      <c r="D353" s="44">
        <f t="shared" si="56"/>
        <v>64</v>
      </c>
      <c r="E353" s="44">
        <f>IF(F16&gt;=1,C353,D353)</f>
        <v>64</v>
      </c>
      <c r="F353" s="56">
        <v>4</v>
      </c>
      <c r="G353" s="64"/>
      <c r="H353" s="60">
        <f t="shared" si="57"/>
        <v>0</v>
      </c>
      <c r="I353" s="45">
        <f t="shared" si="58"/>
        <v>0</v>
      </c>
    </row>
    <row r="354" spans="1:9" ht="12.75">
      <c r="A354" s="45">
        <v>10306</v>
      </c>
      <c r="B354" s="71" t="s">
        <v>150</v>
      </c>
      <c r="C354" s="44">
        <v>47</v>
      </c>
      <c r="D354" s="44">
        <f t="shared" si="56"/>
        <v>71</v>
      </c>
      <c r="E354" s="44">
        <f>IF(F16&gt;=1,C354,D354)</f>
        <v>71</v>
      </c>
      <c r="F354" s="56">
        <v>5</v>
      </c>
      <c r="G354" s="64"/>
      <c r="H354" s="60">
        <f t="shared" si="57"/>
        <v>0</v>
      </c>
      <c r="I354" s="45">
        <f t="shared" si="58"/>
        <v>0</v>
      </c>
    </row>
    <row r="355" spans="1:9" ht="12.75">
      <c r="A355" s="45">
        <v>10301</v>
      </c>
      <c r="B355" s="189" t="s">
        <v>903</v>
      </c>
      <c r="C355" s="44">
        <v>42.9</v>
      </c>
      <c r="D355" s="44">
        <f t="shared" si="56"/>
        <v>64</v>
      </c>
      <c r="E355" s="44">
        <f>IF(F16&gt;=1,C355,D355)</f>
        <v>64</v>
      </c>
      <c r="F355" s="56">
        <v>4</v>
      </c>
      <c r="G355" s="64"/>
      <c r="H355" s="60">
        <f t="shared" si="57"/>
        <v>0</v>
      </c>
      <c r="I355" s="45">
        <f t="shared" si="58"/>
        <v>0</v>
      </c>
    </row>
    <row r="356" spans="1:9" ht="12.75">
      <c r="A356" s="45">
        <v>10305</v>
      </c>
      <c r="B356" s="71" t="s">
        <v>285</v>
      </c>
      <c r="C356" s="44">
        <v>42.9</v>
      </c>
      <c r="D356" s="44">
        <f t="shared" si="56"/>
        <v>64</v>
      </c>
      <c r="E356" s="44">
        <f>IF(F16&gt;=1,C356,D356)</f>
        <v>64</v>
      </c>
      <c r="F356" s="56">
        <v>4</v>
      </c>
      <c r="G356" s="64"/>
      <c r="H356" s="60">
        <f t="shared" si="57"/>
        <v>0</v>
      </c>
      <c r="I356" s="45">
        <f t="shared" si="58"/>
        <v>0</v>
      </c>
    </row>
    <row r="357" spans="1:9" ht="12.75">
      <c r="A357" s="45" t="s">
        <v>311</v>
      </c>
      <c r="B357" s="71" t="s">
        <v>235</v>
      </c>
      <c r="C357" s="44">
        <v>42.9</v>
      </c>
      <c r="D357" s="44">
        <f t="shared" si="56"/>
        <v>64</v>
      </c>
      <c r="E357" s="44">
        <f>IF(F16&gt;=1,C357,D357)</f>
        <v>64</v>
      </c>
      <c r="F357" s="56">
        <v>4</v>
      </c>
      <c r="G357" s="64"/>
      <c r="H357" s="60">
        <f t="shared" si="57"/>
        <v>0</v>
      </c>
      <c r="I357" s="45">
        <f t="shared" si="58"/>
        <v>0</v>
      </c>
    </row>
    <row r="358" spans="1:9" ht="12.75">
      <c r="A358" s="45">
        <v>10304</v>
      </c>
      <c r="B358" s="71" t="s">
        <v>234</v>
      </c>
      <c r="C358" s="44">
        <v>42.9</v>
      </c>
      <c r="D358" s="44">
        <f t="shared" si="56"/>
        <v>64</v>
      </c>
      <c r="E358" s="44">
        <f>IF(F16&gt;=1,C358,D358)</f>
        <v>64</v>
      </c>
      <c r="F358" s="56">
        <v>4</v>
      </c>
      <c r="G358" s="64"/>
      <c r="H358" s="60">
        <f t="shared" si="57"/>
        <v>0</v>
      </c>
      <c r="I358" s="45">
        <f t="shared" si="58"/>
        <v>0</v>
      </c>
    </row>
    <row r="359" spans="1:9" ht="12.75">
      <c r="A359" s="8"/>
      <c r="B359" s="70" t="s">
        <v>368</v>
      </c>
      <c r="C359" s="8"/>
      <c r="D359" s="8"/>
      <c r="E359" s="8"/>
      <c r="F359" s="48"/>
      <c r="G359" s="191"/>
      <c r="H359" s="9"/>
      <c r="I359" s="8"/>
    </row>
    <row r="360" spans="1:9" ht="12.75">
      <c r="A360" s="45">
        <v>30101</v>
      </c>
      <c r="B360" s="71" t="s">
        <v>404</v>
      </c>
      <c r="C360" s="44">
        <v>131</v>
      </c>
      <c r="D360" s="44">
        <f>ROUND(C360*1.5,0)</f>
        <v>197</v>
      </c>
      <c r="E360" s="44">
        <f>IF(F16&gt;=1,C360,D360)</f>
        <v>197</v>
      </c>
      <c r="F360" s="56">
        <v>14.2</v>
      </c>
      <c r="G360" s="64"/>
      <c r="H360" s="60">
        <f>E360*G360</f>
        <v>0</v>
      </c>
      <c r="I360" s="45">
        <f>F360*G360</f>
        <v>0</v>
      </c>
    </row>
    <row r="361" spans="1:9" ht="12.75">
      <c r="A361" s="8"/>
      <c r="B361" s="70" t="s">
        <v>11</v>
      </c>
      <c r="C361" s="8"/>
      <c r="D361" s="8"/>
      <c r="E361" s="8"/>
      <c r="F361" s="48"/>
      <c r="G361" s="191"/>
      <c r="H361" s="9"/>
      <c r="I361" s="8"/>
    </row>
    <row r="362" spans="1:9" ht="12.75">
      <c r="A362" s="45">
        <v>30211</v>
      </c>
      <c r="B362" s="71" t="s">
        <v>313</v>
      </c>
      <c r="C362" s="44">
        <v>78.5</v>
      </c>
      <c r="D362" s="44">
        <f>ROUND(C362*1.5,0)</f>
        <v>118</v>
      </c>
      <c r="E362" s="44">
        <f>IF(F16&gt;=1,C362,D362)</f>
        <v>118</v>
      </c>
      <c r="F362" s="56">
        <v>8.5</v>
      </c>
      <c r="G362" s="64"/>
      <c r="H362" s="60">
        <f>E362*G362</f>
        <v>0</v>
      </c>
      <c r="I362" s="45">
        <f>F362*G362</f>
        <v>0</v>
      </c>
    </row>
    <row r="363" spans="1:9" ht="12.75">
      <c r="A363" s="45">
        <v>30212</v>
      </c>
      <c r="B363" s="71" t="s">
        <v>312</v>
      </c>
      <c r="C363" s="44">
        <v>15.3</v>
      </c>
      <c r="D363" s="44">
        <f>ROUND(C363*1.5,0)</f>
        <v>23</v>
      </c>
      <c r="E363" s="44">
        <f>IF(F16&gt;=1,C363,D363)</f>
        <v>23</v>
      </c>
      <c r="F363" s="56">
        <v>1.7</v>
      </c>
      <c r="G363" s="64"/>
      <c r="H363" s="60">
        <f>E363*G363</f>
        <v>0</v>
      </c>
      <c r="I363" s="45">
        <f>F363*G363</f>
        <v>0</v>
      </c>
    </row>
    <row r="364" spans="1:9" ht="12.75">
      <c r="A364" s="45">
        <v>30210</v>
      </c>
      <c r="B364" s="71" t="s">
        <v>314</v>
      </c>
      <c r="C364" s="44">
        <v>19.8</v>
      </c>
      <c r="D364" s="44">
        <f>ROUND(C364*1.5,0)</f>
        <v>30</v>
      </c>
      <c r="E364" s="44">
        <f>IF(F16&gt;=1,C364,D364)</f>
        <v>30</v>
      </c>
      <c r="F364" s="56">
        <v>1.7</v>
      </c>
      <c r="G364" s="64"/>
      <c r="H364" s="60">
        <f>E364*G364</f>
        <v>0</v>
      </c>
      <c r="I364" s="45">
        <f>F364*G364</f>
        <v>0</v>
      </c>
    </row>
    <row r="365" spans="1:9" ht="12.75">
      <c r="A365" s="8"/>
      <c r="B365" s="70" t="s">
        <v>339</v>
      </c>
      <c r="C365" s="8"/>
      <c r="D365" s="8"/>
      <c r="E365" s="8"/>
      <c r="F365" s="48"/>
      <c r="G365" s="191"/>
      <c r="H365" s="9"/>
      <c r="I365" s="8"/>
    </row>
    <row r="366" spans="1:9" ht="12.75">
      <c r="A366" s="45">
        <v>40102</v>
      </c>
      <c r="B366" s="71" t="s">
        <v>370</v>
      </c>
      <c r="C366" s="44">
        <v>12</v>
      </c>
      <c r="D366" s="44">
        <f aca="true" t="shared" si="59" ref="D366:D380">ROUND(C366*1.5,0)</f>
        <v>18</v>
      </c>
      <c r="E366" s="44">
        <f>IF(F16&gt;=1,C366,D366)</f>
        <v>18</v>
      </c>
      <c r="F366" s="56">
        <v>1</v>
      </c>
      <c r="G366" s="64"/>
      <c r="H366" s="60">
        <f aca="true" t="shared" si="60" ref="H366:H380">E366*G366</f>
        <v>0</v>
      </c>
      <c r="I366" s="45">
        <f aca="true" t="shared" si="61" ref="I366:I380">F366*G366</f>
        <v>0</v>
      </c>
    </row>
    <row r="367" spans="1:9" ht="12.75">
      <c r="A367" s="45">
        <v>40107</v>
      </c>
      <c r="B367" s="71" t="s">
        <v>141</v>
      </c>
      <c r="C367" s="44">
        <v>17</v>
      </c>
      <c r="D367" s="44">
        <f t="shared" si="59"/>
        <v>26</v>
      </c>
      <c r="E367" s="44">
        <f>IF(F16&gt;=1,C367,D367)</f>
        <v>26</v>
      </c>
      <c r="F367" s="56">
        <v>2</v>
      </c>
      <c r="G367" s="64"/>
      <c r="H367" s="60">
        <f t="shared" si="60"/>
        <v>0</v>
      </c>
      <c r="I367" s="45">
        <f t="shared" si="61"/>
        <v>0</v>
      </c>
    </row>
    <row r="368" spans="1:9" ht="12.75">
      <c r="A368" s="47">
        <v>41101</v>
      </c>
      <c r="B368" s="72" t="s">
        <v>367</v>
      </c>
      <c r="C368" s="46">
        <v>34.3</v>
      </c>
      <c r="D368" s="46">
        <f t="shared" si="59"/>
        <v>51</v>
      </c>
      <c r="E368" s="46">
        <f>IF(F16&gt;=1,C368,D368)</f>
        <v>51</v>
      </c>
      <c r="F368" s="57">
        <v>3.3</v>
      </c>
      <c r="G368" s="63"/>
      <c r="H368" s="61">
        <f t="shared" si="60"/>
        <v>0</v>
      </c>
      <c r="I368" s="47">
        <f t="shared" si="61"/>
        <v>0</v>
      </c>
    </row>
    <row r="369" spans="1:9" ht="12.75">
      <c r="A369" s="47">
        <v>40108</v>
      </c>
      <c r="B369" s="72" t="s">
        <v>715</v>
      </c>
      <c r="C369" s="46">
        <v>45.9</v>
      </c>
      <c r="D369" s="46">
        <f>ROUND(C369*1.5,0)</f>
        <v>69</v>
      </c>
      <c r="E369" s="46">
        <f>IF(F16&gt;=1,C369,D369)</f>
        <v>69</v>
      </c>
      <c r="F369" s="57">
        <v>4.7</v>
      </c>
      <c r="G369" s="63"/>
      <c r="H369" s="61">
        <f>E369*G369</f>
        <v>0</v>
      </c>
      <c r="I369" s="47">
        <f>F369*G369</f>
        <v>0</v>
      </c>
    </row>
    <row r="370" spans="1:9" ht="12.75">
      <c r="A370" s="167">
        <v>40110</v>
      </c>
      <c r="B370" s="73" t="s">
        <v>753</v>
      </c>
      <c r="C370" s="74">
        <v>9.8</v>
      </c>
      <c r="D370" s="46">
        <f>ROUND(C370*1.5,0)</f>
        <v>15</v>
      </c>
      <c r="E370" s="46">
        <f>IF(F16&gt;=1,C370,D370)</f>
        <v>15</v>
      </c>
      <c r="F370" s="84">
        <v>0.6</v>
      </c>
      <c r="G370" s="63"/>
      <c r="H370" s="61">
        <f>E370*G370</f>
        <v>0</v>
      </c>
      <c r="I370" s="47">
        <f>F370*G370</f>
        <v>0</v>
      </c>
    </row>
    <row r="371" spans="1:9" ht="12.75">
      <c r="A371" s="167">
        <v>40109</v>
      </c>
      <c r="B371" s="73" t="s">
        <v>754</v>
      </c>
      <c r="C371" s="74">
        <v>9.8</v>
      </c>
      <c r="D371" s="46">
        <f>ROUND(C371*1.5,0)</f>
        <v>15</v>
      </c>
      <c r="E371" s="46">
        <f>IF(F16&gt;=1,C371,D371)</f>
        <v>15</v>
      </c>
      <c r="F371" s="84">
        <v>0.6</v>
      </c>
      <c r="G371" s="63"/>
      <c r="H371" s="61">
        <f>E371*G371</f>
        <v>0</v>
      </c>
      <c r="I371" s="47">
        <f>F371*G371</f>
        <v>0</v>
      </c>
    </row>
    <row r="372" spans="1:9" ht="12.75">
      <c r="A372" s="47">
        <v>40101</v>
      </c>
      <c r="B372" s="72" t="s">
        <v>9</v>
      </c>
      <c r="C372" s="46">
        <v>12</v>
      </c>
      <c r="D372" s="46">
        <f t="shared" si="59"/>
        <v>18</v>
      </c>
      <c r="E372" s="46">
        <f>IF(F16&gt;=1,C372,D372)</f>
        <v>18</v>
      </c>
      <c r="F372" s="57">
        <v>1</v>
      </c>
      <c r="G372" s="63"/>
      <c r="H372" s="61">
        <f t="shared" si="60"/>
        <v>0</v>
      </c>
      <c r="I372" s="47">
        <f t="shared" si="61"/>
        <v>0</v>
      </c>
    </row>
    <row r="373" spans="1:9" ht="12.75">
      <c r="A373" s="47">
        <v>40105</v>
      </c>
      <c r="B373" s="72" t="s">
        <v>237</v>
      </c>
      <c r="C373" s="46">
        <v>19.8</v>
      </c>
      <c r="D373" s="46">
        <f t="shared" si="59"/>
        <v>30</v>
      </c>
      <c r="E373" s="46">
        <f>IF(F16&gt;=1,C373,D373)</f>
        <v>30</v>
      </c>
      <c r="F373" s="57">
        <v>1.5</v>
      </c>
      <c r="G373" s="63"/>
      <c r="H373" s="61">
        <f t="shared" si="60"/>
        <v>0</v>
      </c>
      <c r="I373" s="47">
        <f t="shared" si="61"/>
        <v>0</v>
      </c>
    </row>
    <row r="374" spans="1:9" ht="12.75">
      <c r="A374" s="45">
        <v>40104</v>
      </c>
      <c r="B374" s="71" t="s">
        <v>340</v>
      </c>
      <c r="C374" s="44">
        <v>19.8</v>
      </c>
      <c r="D374" s="44">
        <f t="shared" si="59"/>
        <v>30</v>
      </c>
      <c r="E374" s="44">
        <f>IF(F16&gt;=1,C374,D374)</f>
        <v>30</v>
      </c>
      <c r="F374" s="56">
        <v>1.5</v>
      </c>
      <c r="G374" s="64"/>
      <c r="H374" s="60">
        <f t="shared" si="60"/>
        <v>0</v>
      </c>
      <c r="I374" s="45">
        <f t="shared" si="61"/>
        <v>0</v>
      </c>
    </row>
    <row r="375" spans="1:9" ht="12.75">
      <c r="A375" s="45">
        <v>40103</v>
      </c>
      <c r="B375" s="71" t="s">
        <v>345</v>
      </c>
      <c r="C375" s="44">
        <v>19.8</v>
      </c>
      <c r="D375" s="44">
        <f t="shared" si="59"/>
        <v>30</v>
      </c>
      <c r="E375" s="44">
        <f>IF(F16&gt;=1,C375,D375)</f>
        <v>30</v>
      </c>
      <c r="F375" s="56">
        <v>1.5</v>
      </c>
      <c r="G375" s="64"/>
      <c r="H375" s="60">
        <f t="shared" si="60"/>
        <v>0</v>
      </c>
      <c r="I375" s="45">
        <f t="shared" si="61"/>
        <v>0</v>
      </c>
    </row>
    <row r="376" spans="1:9" ht="12.75">
      <c r="A376" s="45">
        <v>41102</v>
      </c>
      <c r="B376" s="71" t="s">
        <v>341</v>
      </c>
      <c r="C376" s="44">
        <v>32.6</v>
      </c>
      <c r="D376" s="44">
        <f t="shared" si="59"/>
        <v>49</v>
      </c>
      <c r="E376" s="44">
        <f>IF(F16&gt;=1,C376,D376)</f>
        <v>49</v>
      </c>
      <c r="F376" s="56">
        <v>3.3</v>
      </c>
      <c r="G376" s="64"/>
      <c r="H376" s="60">
        <f t="shared" si="60"/>
        <v>0</v>
      </c>
      <c r="I376" s="45">
        <f t="shared" si="61"/>
        <v>0</v>
      </c>
    </row>
    <row r="377" spans="1:9" ht="12.75">
      <c r="A377" s="45">
        <v>41103</v>
      </c>
      <c r="B377" s="71" t="s">
        <v>366</v>
      </c>
      <c r="C377" s="44">
        <v>12</v>
      </c>
      <c r="D377" s="44">
        <f t="shared" si="59"/>
        <v>18</v>
      </c>
      <c r="E377" s="44">
        <f>IF(F16&gt;=1,C377,D377)</f>
        <v>18</v>
      </c>
      <c r="F377" s="56">
        <v>1.2</v>
      </c>
      <c r="G377" s="64"/>
      <c r="H377" s="60">
        <f t="shared" si="60"/>
        <v>0</v>
      </c>
      <c r="I377" s="45">
        <f t="shared" si="61"/>
        <v>0</v>
      </c>
    </row>
    <row r="378" spans="1:9" ht="12.75">
      <c r="A378" s="45">
        <v>40106</v>
      </c>
      <c r="B378" s="71" t="s">
        <v>343</v>
      </c>
      <c r="C378" s="44">
        <v>32.6</v>
      </c>
      <c r="D378" s="44">
        <f t="shared" si="59"/>
        <v>49</v>
      </c>
      <c r="E378" s="44">
        <f>IF(F16&gt;=1,C378,D378)</f>
        <v>49</v>
      </c>
      <c r="F378" s="56">
        <v>3.3</v>
      </c>
      <c r="G378" s="64"/>
      <c r="H378" s="60">
        <f t="shared" si="60"/>
        <v>0</v>
      </c>
      <c r="I378" s="45">
        <f t="shared" si="61"/>
        <v>0</v>
      </c>
    </row>
    <row r="379" spans="1:9" ht="12.75">
      <c r="A379" s="45">
        <v>31104</v>
      </c>
      <c r="B379" s="71" t="s">
        <v>342</v>
      </c>
      <c r="C379" s="44">
        <v>37</v>
      </c>
      <c r="D379" s="44">
        <f t="shared" si="59"/>
        <v>56</v>
      </c>
      <c r="E379" s="44">
        <f>IF(F16&gt;=1,C379,D379)</f>
        <v>56</v>
      </c>
      <c r="F379" s="56">
        <v>3.9</v>
      </c>
      <c r="G379" s="64"/>
      <c r="H379" s="60">
        <f t="shared" si="60"/>
        <v>0</v>
      </c>
      <c r="I379" s="45">
        <f t="shared" si="61"/>
        <v>0</v>
      </c>
    </row>
    <row r="380" spans="1:9" ht="12.75">
      <c r="A380" s="45">
        <v>41104</v>
      </c>
      <c r="B380" s="71" t="s">
        <v>236</v>
      </c>
      <c r="C380" s="44">
        <v>12</v>
      </c>
      <c r="D380" s="44">
        <f t="shared" si="59"/>
        <v>18</v>
      </c>
      <c r="E380" s="44">
        <f>IF(F16&gt;=1,C380,D380)</f>
        <v>18</v>
      </c>
      <c r="F380" s="56">
        <v>1.3</v>
      </c>
      <c r="G380" s="64"/>
      <c r="H380" s="60">
        <f t="shared" si="60"/>
        <v>0</v>
      </c>
      <c r="I380" s="45">
        <f t="shared" si="61"/>
        <v>0</v>
      </c>
    </row>
    <row r="381" spans="1:9" ht="12.75">
      <c r="A381" s="75"/>
      <c r="B381" s="78" t="s">
        <v>943</v>
      </c>
      <c r="C381" s="75"/>
      <c r="D381" s="76"/>
      <c r="E381" s="8"/>
      <c r="F381" s="48"/>
      <c r="G381" s="191"/>
      <c r="H381" s="9"/>
      <c r="I381" s="8"/>
    </row>
    <row r="382" spans="1:9" s="132" customFormat="1" ht="12.75">
      <c r="A382" s="165">
        <v>63601</v>
      </c>
      <c r="B382" s="190" t="s">
        <v>774</v>
      </c>
      <c r="C382" s="158">
        <v>12.6</v>
      </c>
      <c r="D382" s="154">
        <f>ROUND(C382*1.5,0)</f>
        <v>19</v>
      </c>
      <c r="E382" s="154">
        <f>IF(F16&gt;=1,C382,D382)</f>
        <v>19</v>
      </c>
      <c r="F382" s="166">
        <v>1.3</v>
      </c>
      <c r="G382" s="155"/>
      <c r="H382" s="156">
        <f>E382*G382</f>
        <v>0</v>
      </c>
      <c r="I382" s="157">
        <f>F382*G382</f>
        <v>0</v>
      </c>
    </row>
    <row r="383" spans="1:9" ht="12.75">
      <c r="A383" s="8"/>
      <c r="B383" s="70" t="s">
        <v>406</v>
      </c>
      <c r="C383" s="8"/>
      <c r="D383" s="8"/>
      <c r="E383" s="8"/>
      <c r="F383" s="48"/>
      <c r="G383" s="191"/>
      <c r="H383" s="9"/>
      <c r="I383" s="8"/>
    </row>
    <row r="384" spans="1:9" ht="12.75">
      <c r="A384" s="45">
        <v>61909</v>
      </c>
      <c r="B384" s="71" t="s">
        <v>22</v>
      </c>
      <c r="C384" s="44">
        <v>30.1</v>
      </c>
      <c r="D384" s="44">
        <f aca="true" t="shared" si="62" ref="D384:D390">ROUND(C384*1.5,0)</f>
        <v>45</v>
      </c>
      <c r="E384" s="44">
        <f>IF(F16&gt;=1,C384,D384)</f>
        <v>45</v>
      </c>
      <c r="F384" s="56">
        <v>2.9</v>
      </c>
      <c r="G384" s="64"/>
      <c r="H384" s="60">
        <f aca="true" t="shared" si="63" ref="H384:H390">E384*G384</f>
        <v>0</v>
      </c>
      <c r="I384" s="45">
        <f aca="true" t="shared" si="64" ref="I384:I390">F384*G384</f>
        <v>0</v>
      </c>
    </row>
    <row r="385" spans="1:9" ht="12.75">
      <c r="A385" s="45">
        <v>61905</v>
      </c>
      <c r="B385" s="71" t="s">
        <v>20</v>
      </c>
      <c r="C385" s="44">
        <v>32.9</v>
      </c>
      <c r="D385" s="44">
        <f t="shared" si="62"/>
        <v>49</v>
      </c>
      <c r="E385" s="44">
        <f>IF(F16&gt;=1,C385,D385)</f>
        <v>49</v>
      </c>
      <c r="F385" s="56">
        <v>3.2</v>
      </c>
      <c r="G385" s="64"/>
      <c r="H385" s="60">
        <f t="shared" si="63"/>
        <v>0</v>
      </c>
      <c r="I385" s="45">
        <f t="shared" si="64"/>
        <v>0</v>
      </c>
    </row>
    <row r="386" spans="1:9" ht="12.75">
      <c r="A386" s="45">
        <v>61911</v>
      </c>
      <c r="B386" s="71" t="s">
        <v>21</v>
      </c>
      <c r="C386" s="44">
        <v>34.5</v>
      </c>
      <c r="D386" s="44">
        <f t="shared" si="62"/>
        <v>52</v>
      </c>
      <c r="E386" s="44">
        <f>IF(F16&gt;=1,C386,D386)</f>
        <v>52</v>
      </c>
      <c r="F386" s="56">
        <v>3.2</v>
      </c>
      <c r="G386" s="64"/>
      <c r="H386" s="60">
        <f t="shared" si="63"/>
        <v>0</v>
      </c>
      <c r="I386" s="45">
        <f t="shared" si="64"/>
        <v>0</v>
      </c>
    </row>
    <row r="387" spans="1:9" ht="12.75">
      <c r="A387" s="45">
        <v>61906</v>
      </c>
      <c r="B387" s="71" t="s">
        <v>19</v>
      </c>
      <c r="C387" s="44">
        <v>32.3</v>
      </c>
      <c r="D387" s="44">
        <f t="shared" si="62"/>
        <v>48</v>
      </c>
      <c r="E387" s="44">
        <f>IF(F16&gt;=1,C387,D387)</f>
        <v>48</v>
      </c>
      <c r="F387" s="56">
        <v>3.9</v>
      </c>
      <c r="G387" s="64"/>
      <c r="H387" s="60">
        <f t="shared" si="63"/>
        <v>0</v>
      </c>
      <c r="I387" s="45">
        <f t="shared" si="64"/>
        <v>0</v>
      </c>
    </row>
    <row r="388" spans="1:9" ht="12.75">
      <c r="A388" s="45">
        <v>61907</v>
      </c>
      <c r="B388" s="71" t="s">
        <v>23</v>
      </c>
      <c r="C388" s="44">
        <v>32.3</v>
      </c>
      <c r="D388" s="44">
        <f t="shared" si="62"/>
        <v>48</v>
      </c>
      <c r="E388" s="44">
        <f>IF(F16&gt;=1,C388,D388)</f>
        <v>48</v>
      </c>
      <c r="F388" s="56">
        <v>3.2</v>
      </c>
      <c r="G388" s="64"/>
      <c r="H388" s="60">
        <f t="shared" si="63"/>
        <v>0</v>
      </c>
      <c r="I388" s="45">
        <f t="shared" si="64"/>
        <v>0</v>
      </c>
    </row>
    <row r="389" spans="1:9" ht="12.75">
      <c r="A389" s="45">
        <v>61910</v>
      </c>
      <c r="B389" s="71" t="s">
        <v>185</v>
      </c>
      <c r="C389" s="44">
        <v>31.8</v>
      </c>
      <c r="D389" s="44">
        <f t="shared" si="62"/>
        <v>48</v>
      </c>
      <c r="E389" s="44">
        <f>IF(F16&gt;=1,C389,D389)</f>
        <v>48</v>
      </c>
      <c r="F389" s="56">
        <v>2.8</v>
      </c>
      <c r="G389" s="64"/>
      <c r="H389" s="60">
        <f t="shared" si="63"/>
        <v>0</v>
      </c>
      <c r="I389" s="45">
        <f t="shared" si="64"/>
        <v>0</v>
      </c>
    </row>
    <row r="390" spans="1:9" ht="12.75">
      <c r="A390" s="45">
        <v>61908</v>
      </c>
      <c r="B390" s="71" t="s">
        <v>24</v>
      </c>
      <c r="C390" s="44">
        <v>36.2</v>
      </c>
      <c r="D390" s="44">
        <f t="shared" si="62"/>
        <v>54</v>
      </c>
      <c r="E390" s="44">
        <f>IF(F16&gt;=1,C390,D390)</f>
        <v>54</v>
      </c>
      <c r="F390" s="56">
        <v>3</v>
      </c>
      <c r="G390" s="64"/>
      <c r="H390" s="60">
        <f t="shared" si="63"/>
        <v>0</v>
      </c>
      <c r="I390" s="45">
        <f t="shared" si="64"/>
        <v>0</v>
      </c>
    </row>
    <row r="391" spans="1:9" ht="12.75">
      <c r="A391" s="8"/>
      <c r="B391" s="70" t="s">
        <v>407</v>
      </c>
      <c r="C391" s="8"/>
      <c r="D391" s="8"/>
      <c r="E391" s="8"/>
      <c r="F391" s="48"/>
      <c r="G391" s="191"/>
      <c r="H391" s="9"/>
      <c r="I391" s="8"/>
    </row>
    <row r="392" spans="1:9" ht="12.75">
      <c r="A392" s="45">
        <v>61902</v>
      </c>
      <c r="B392" s="71" t="s">
        <v>26</v>
      </c>
      <c r="C392" s="44">
        <v>51.2</v>
      </c>
      <c r="D392" s="44">
        <f>ROUND(C392*1.5,0)</f>
        <v>77</v>
      </c>
      <c r="E392" s="44">
        <f>IF(F16&gt;=1,C392,D392)</f>
        <v>77</v>
      </c>
      <c r="F392" s="56">
        <v>5.6</v>
      </c>
      <c r="G392" s="64"/>
      <c r="H392" s="60">
        <f>E392*G392</f>
        <v>0</v>
      </c>
      <c r="I392" s="45">
        <f>F392*G392</f>
        <v>0</v>
      </c>
    </row>
    <row r="393" spans="1:9" ht="12.75">
      <c r="A393" s="45">
        <v>61901</v>
      </c>
      <c r="B393" s="71" t="s">
        <v>25</v>
      </c>
      <c r="C393" s="44">
        <v>51.2</v>
      </c>
      <c r="D393" s="44">
        <f>ROUND(C393*1.5,0)</f>
        <v>77</v>
      </c>
      <c r="E393" s="44">
        <f>IF(F16&gt;=1,C393,D393)</f>
        <v>77</v>
      </c>
      <c r="F393" s="56">
        <v>5.3</v>
      </c>
      <c r="G393" s="64"/>
      <c r="H393" s="60">
        <f>E393*G393</f>
        <v>0</v>
      </c>
      <c r="I393" s="45">
        <f>F393*G393</f>
        <v>0</v>
      </c>
    </row>
    <row r="394" spans="1:9" ht="12.75">
      <c r="A394" s="45">
        <v>61903</v>
      </c>
      <c r="B394" s="71" t="s">
        <v>27</v>
      </c>
      <c r="C394" s="44">
        <v>58.7</v>
      </c>
      <c r="D394" s="44">
        <f>ROUND(C394*1.5,0)</f>
        <v>88</v>
      </c>
      <c r="E394" s="44">
        <f>IF(F16&gt;=1,C394,D394)</f>
        <v>88</v>
      </c>
      <c r="F394" s="56">
        <v>6.3</v>
      </c>
      <c r="G394" s="64"/>
      <c r="H394" s="60">
        <f>E394*G394</f>
        <v>0</v>
      </c>
      <c r="I394" s="45">
        <f>F394*G394</f>
        <v>0</v>
      </c>
    </row>
    <row r="395" spans="1:9" ht="12.75">
      <c r="A395" s="8"/>
      <c r="B395" s="70" t="s">
        <v>358</v>
      </c>
      <c r="C395" s="8"/>
      <c r="D395" s="8"/>
      <c r="E395" s="8"/>
      <c r="F395" s="48"/>
      <c r="G395" s="191"/>
      <c r="H395" s="9"/>
      <c r="I395" s="8"/>
    </row>
    <row r="396" spans="1:9" ht="12.75">
      <c r="A396" s="45">
        <v>20118</v>
      </c>
      <c r="B396" s="71" t="s">
        <v>408</v>
      </c>
      <c r="C396" s="44">
        <v>40.4</v>
      </c>
      <c r="D396" s="44">
        <f>ROUND(C396*1.5,0)</f>
        <v>61</v>
      </c>
      <c r="E396" s="44">
        <f>IF(F16&gt;=1,C396,D396)</f>
        <v>61</v>
      </c>
      <c r="F396" s="56">
        <v>3.3</v>
      </c>
      <c r="G396" s="64"/>
      <c r="H396" s="60">
        <f>E396*G396</f>
        <v>0</v>
      </c>
      <c r="I396" s="45">
        <f>F396*G396</f>
        <v>0</v>
      </c>
    </row>
    <row r="397" spans="1:9" ht="12.75">
      <c r="A397" s="8"/>
      <c r="B397" s="70" t="s">
        <v>410</v>
      </c>
      <c r="C397" s="8"/>
      <c r="D397" s="8"/>
      <c r="E397" s="8"/>
      <c r="F397" s="48"/>
      <c r="G397" s="191"/>
      <c r="H397" s="9"/>
      <c r="I397" s="8"/>
    </row>
    <row r="398" spans="1:9" ht="12.75">
      <c r="A398" s="45">
        <v>20111</v>
      </c>
      <c r="B398" s="71" t="s">
        <v>411</v>
      </c>
      <c r="C398" s="44">
        <v>44.7</v>
      </c>
      <c r="D398" s="44">
        <f>ROUND(C398*1.5,0)</f>
        <v>67</v>
      </c>
      <c r="E398" s="44">
        <f>IF(F16&gt;=1,C398,D398)</f>
        <v>67</v>
      </c>
      <c r="F398" s="56">
        <v>5</v>
      </c>
      <c r="G398" s="64"/>
      <c r="H398" s="60">
        <f>E398*G398</f>
        <v>0</v>
      </c>
      <c r="I398" s="45">
        <f>F398*G398</f>
        <v>0</v>
      </c>
    </row>
    <row r="399" spans="1:9" ht="12.75">
      <c r="A399" s="45">
        <v>20112</v>
      </c>
      <c r="B399" s="71" t="s">
        <v>412</v>
      </c>
      <c r="C399" s="44">
        <v>44.7</v>
      </c>
      <c r="D399" s="44">
        <f>ROUND(C399*1.5,0)</f>
        <v>67</v>
      </c>
      <c r="E399" s="44">
        <f>IF(F16&gt;=1,C399,D399)</f>
        <v>67</v>
      </c>
      <c r="F399" s="56">
        <v>5</v>
      </c>
      <c r="G399" s="64"/>
      <c r="H399" s="60">
        <f>E399*G399</f>
        <v>0</v>
      </c>
      <c r="I399" s="45">
        <f>F399*G399</f>
        <v>0</v>
      </c>
    </row>
    <row r="400" spans="1:9" ht="12.75">
      <c r="A400" s="45">
        <v>20113</v>
      </c>
      <c r="B400" s="71" t="s">
        <v>413</v>
      </c>
      <c r="C400" s="44">
        <v>44.7</v>
      </c>
      <c r="D400" s="44">
        <f>ROUND(C400*1.5,0)</f>
        <v>67</v>
      </c>
      <c r="E400" s="44">
        <f>IF(F16&gt;=1,C400,D400)</f>
        <v>67</v>
      </c>
      <c r="F400" s="56">
        <v>5</v>
      </c>
      <c r="G400" s="64"/>
      <c r="H400" s="60">
        <f>E400*G400</f>
        <v>0</v>
      </c>
      <c r="I400" s="45">
        <f>F400*G400</f>
        <v>0</v>
      </c>
    </row>
    <row r="401" spans="1:9" ht="12.75">
      <c r="A401" s="45">
        <v>20114</v>
      </c>
      <c r="B401" s="71" t="s">
        <v>414</v>
      </c>
      <c r="C401" s="44">
        <v>44.7</v>
      </c>
      <c r="D401" s="44">
        <f>ROUND(C401*1.5,0)</f>
        <v>67</v>
      </c>
      <c r="E401" s="44">
        <f>IF(F16&gt;=1,C401,D401)</f>
        <v>67</v>
      </c>
      <c r="F401" s="56">
        <v>5</v>
      </c>
      <c r="G401" s="64"/>
      <c r="H401" s="60">
        <f>E401*G401</f>
        <v>0</v>
      </c>
      <c r="I401" s="45">
        <f>F401*G401</f>
        <v>0</v>
      </c>
    </row>
    <row r="402" spans="1:9" ht="12.75">
      <c r="A402" s="8"/>
      <c r="B402" s="70" t="s">
        <v>28</v>
      </c>
      <c r="C402" s="8"/>
      <c r="D402" s="8"/>
      <c r="E402" s="8"/>
      <c r="F402" s="48"/>
      <c r="G402" s="191"/>
      <c r="H402" s="9"/>
      <c r="I402" s="8"/>
    </row>
    <row r="403" spans="1:9" ht="12.75">
      <c r="A403" s="45">
        <v>21316</v>
      </c>
      <c r="B403" s="71" t="s">
        <v>31</v>
      </c>
      <c r="C403" s="44">
        <v>71.5</v>
      </c>
      <c r="D403" s="44">
        <f>ROUND(C403*1.5,0)</f>
        <v>107</v>
      </c>
      <c r="E403" s="44">
        <f>IF(F16&gt;=1,C403,D403)</f>
        <v>107</v>
      </c>
      <c r="F403" s="56">
        <v>7.9</v>
      </c>
      <c r="G403" s="64"/>
      <c r="H403" s="60">
        <f>E403*G403</f>
        <v>0</v>
      </c>
      <c r="I403" s="45">
        <f>F403*G403</f>
        <v>0</v>
      </c>
    </row>
    <row r="404" spans="1:9" ht="12.75">
      <c r="A404" s="45">
        <v>21311</v>
      </c>
      <c r="B404" s="71" t="s">
        <v>29</v>
      </c>
      <c r="C404" s="44">
        <v>71.5</v>
      </c>
      <c r="D404" s="44">
        <f>ROUND(C404*1.5,0)</f>
        <v>107</v>
      </c>
      <c r="E404" s="44">
        <f>IF(F16&gt;=1,C404,D404)</f>
        <v>107</v>
      </c>
      <c r="F404" s="56">
        <v>7.9</v>
      </c>
      <c r="G404" s="64"/>
      <c r="H404" s="60">
        <f>E404*G404</f>
        <v>0</v>
      </c>
      <c r="I404" s="45">
        <f>F404*G404</f>
        <v>0</v>
      </c>
    </row>
    <row r="405" spans="1:9" ht="12.75">
      <c r="A405" s="45">
        <v>21310</v>
      </c>
      <c r="B405" s="71" t="s">
        <v>30</v>
      </c>
      <c r="C405" s="44">
        <v>102.4</v>
      </c>
      <c r="D405" s="44">
        <f>ROUND(C405*1.5,0)</f>
        <v>154</v>
      </c>
      <c r="E405" s="44">
        <f>IF(F16&gt;=1,C405,D405)</f>
        <v>154</v>
      </c>
      <c r="F405" s="56">
        <v>11.2</v>
      </c>
      <c r="G405" s="64"/>
      <c r="H405" s="60">
        <f>E405*G405</f>
        <v>0</v>
      </c>
      <c r="I405" s="45">
        <f>F405*G405</f>
        <v>0</v>
      </c>
    </row>
    <row r="406" spans="1:9" ht="12.75">
      <c r="A406" s="45">
        <v>21315</v>
      </c>
      <c r="B406" s="71" t="s">
        <v>32</v>
      </c>
      <c r="C406" s="44">
        <v>102.4</v>
      </c>
      <c r="D406" s="44">
        <f>ROUND(C406*1.5,0)</f>
        <v>154</v>
      </c>
      <c r="E406" s="44">
        <f>IF(F16&gt;=1,C406,D406)</f>
        <v>154</v>
      </c>
      <c r="F406" s="56">
        <v>11.2</v>
      </c>
      <c r="G406" s="64"/>
      <c r="H406" s="60">
        <f>E406*G406</f>
        <v>0</v>
      </c>
      <c r="I406" s="45">
        <f>F406*G406</f>
        <v>0</v>
      </c>
    </row>
    <row r="407" spans="1:9" ht="12.75">
      <c r="A407" s="45">
        <v>21327</v>
      </c>
      <c r="B407" s="71" t="s">
        <v>783</v>
      </c>
      <c r="C407" s="44">
        <v>1.4</v>
      </c>
      <c r="D407" s="44">
        <f>ROUND(C407*1.5,0)</f>
        <v>2</v>
      </c>
      <c r="E407" s="44">
        <f>IF(F16&gt;=1,C407,D407)</f>
        <v>2</v>
      </c>
      <c r="F407" s="56">
        <v>0.1</v>
      </c>
      <c r="G407" s="64"/>
      <c r="H407" s="60">
        <f>E407*G407</f>
        <v>0</v>
      </c>
      <c r="I407" s="45">
        <f>F407*G407</f>
        <v>0</v>
      </c>
    </row>
    <row r="408" spans="1:9" ht="12.75">
      <c r="A408" s="8"/>
      <c r="B408" s="70" t="s">
        <v>724</v>
      </c>
      <c r="C408" s="8"/>
      <c r="D408" s="8"/>
      <c r="E408" s="8"/>
      <c r="F408" s="48"/>
      <c r="G408" s="191"/>
      <c r="H408" s="9"/>
      <c r="I408" s="8"/>
    </row>
    <row r="409" spans="1:9" ht="12.75">
      <c r="A409" s="47">
        <v>20119</v>
      </c>
      <c r="B409" s="72" t="s">
        <v>722</v>
      </c>
      <c r="C409" s="46">
        <v>66.8</v>
      </c>
      <c r="D409" s="46">
        <f>ROUND(C409*1.5,0)</f>
        <v>100</v>
      </c>
      <c r="E409" s="46">
        <f>IF(F16&gt;=1,C409,D409)</f>
        <v>100</v>
      </c>
      <c r="F409" s="57">
        <v>7.5</v>
      </c>
      <c r="G409" s="63"/>
      <c r="H409" s="61">
        <f>E409*G409</f>
        <v>0</v>
      </c>
      <c r="I409" s="47">
        <f>F409*G409</f>
        <v>0</v>
      </c>
    </row>
    <row r="410" spans="1:9" ht="12.75">
      <c r="A410" s="47">
        <v>20120</v>
      </c>
      <c r="B410" s="72" t="s">
        <v>723</v>
      </c>
      <c r="C410" s="46">
        <v>66.8</v>
      </c>
      <c r="D410" s="46">
        <f>ROUND(C410*1.5,0)</f>
        <v>100</v>
      </c>
      <c r="E410" s="46">
        <f>IF(F16&gt;=1,C410,D410)</f>
        <v>100</v>
      </c>
      <c r="F410" s="57">
        <v>7.5</v>
      </c>
      <c r="G410" s="63"/>
      <c r="H410" s="61">
        <f>E410*G410</f>
        <v>0</v>
      </c>
      <c r="I410" s="47">
        <f>F410*G410</f>
        <v>0</v>
      </c>
    </row>
    <row r="411" spans="1:9" ht="12.75">
      <c r="A411" s="8"/>
      <c r="B411" s="70" t="s">
        <v>683</v>
      </c>
      <c r="C411" s="8"/>
      <c r="D411" s="8"/>
      <c r="E411" s="8"/>
      <c r="F411" s="48"/>
      <c r="G411" s="191"/>
      <c r="H411" s="9"/>
      <c r="I411" s="8"/>
    </row>
    <row r="412" spans="1:9" ht="12.75">
      <c r="A412" s="45">
        <v>23402</v>
      </c>
      <c r="B412" s="71" t="s">
        <v>684</v>
      </c>
      <c r="C412" s="44">
        <v>83.5</v>
      </c>
      <c r="D412" s="46">
        <f>ROUND(C412*1.5,0)</f>
        <v>125</v>
      </c>
      <c r="E412" s="46">
        <f>IF(F16&gt;=1,C412,D412)</f>
        <v>125</v>
      </c>
      <c r="F412" s="57">
        <v>9</v>
      </c>
      <c r="G412" s="63"/>
      <c r="H412" s="61">
        <f>E412*G412</f>
        <v>0</v>
      </c>
      <c r="I412" s="47">
        <f>F412*G412</f>
        <v>0</v>
      </c>
    </row>
    <row r="413" spans="1:9" ht="12.75">
      <c r="A413" s="45">
        <v>23403</v>
      </c>
      <c r="B413" s="71" t="s">
        <v>685</v>
      </c>
      <c r="C413" s="44">
        <v>87.6</v>
      </c>
      <c r="D413" s="46">
        <f>ROUND(C413*1.5,0)</f>
        <v>131</v>
      </c>
      <c r="E413" s="46">
        <f>IF(F16&gt;=1,C413,D413)</f>
        <v>131</v>
      </c>
      <c r="F413" s="56">
        <v>10</v>
      </c>
      <c r="G413" s="63"/>
      <c r="H413" s="61">
        <f>E413*G413</f>
        <v>0</v>
      </c>
      <c r="I413" s="47">
        <f>F413*G413</f>
        <v>0</v>
      </c>
    </row>
    <row r="414" spans="1:9" ht="12.75">
      <c r="A414" s="45">
        <v>23401</v>
      </c>
      <c r="B414" s="71" t="s">
        <v>716</v>
      </c>
      <c r="C414" s="44">
        <v>83.5</v>
      </c>
      <c r="D414" s="46">
        <f>ROUND(C414*1.5,0)</f>
        <v>125</v>
      </c>
      <c r="E414" s="46">
        <f>IF(F16&gt;=1,C414,D414)</f>
        <v>125</v>
      </c>
      <c r="F414" s="56">
        <v>9</v>
      </c>
      <c r="G414" s="63"/>
      <c r="H414" s="61">
        <f>E414*G414</f>
        <v>0</v>
      </c>
      <c r="I414" s="47">
        <f>F414*G414</f>
        <v>0</v>
      </c>
    </row>
    <row r="415" spans="1:9" ht="12.75">
      <c r="A415" s="8"/>
      <c r="B415" s="70" t="s">
        <v>416</v>
      </c>
      <c r="C415" s="8"/>
      <c r="D415" s="8"/>
      <c r="E415" s="8"/>
      <c r="F415" s="48"/>
      <c r="G415" s="191"/>
      <c r="H415" s="9"/>
      <c r="I415" s="8"/>
    </row>
    <row r="416" spans="1:9" ht="12.75">
      <c r="A416" s="45">
        <v>20115</v>
      </c>
      <c r="B416" s="71" t="s">
        <v>323</v>
      </c>
      <c r="C416" s="44">
        <v>75.4</v>
      </c>
      <c r="D416" s="44">
        <f>ROUND(C416*1.5,0)</f>
        <v>113</v>
      </c>
      <c r="E416" s="44">
        <f>IF(F16&gt;=1,C416,D416)</f>
        <v>113</v>
      </c>
      <c r="F416" s="56">
        <v>8.8</v>
      </c>
      <c r="G416" s="64"/>
      <c r="H416" s="60">
        <f>E416*G416</f>
        <v>0</v>
      </c>
      <c r="I416" s="45">
        <f>F416*G416</f>
        <v>0</v>
      </c>
    </row>
    <row r="417" spans="1:9" ht="12.75">
      <c r="A417" s="45">
        <v>20101</v>
      </c>
      <c r="B417" s="71" t="s">
        <v>417</v>
      </c>
      <c r="C417" s="44">
        <v>70.7</v>
      </c>
      <c r="D417" s="44">
        <f>ROUND(C417*1.5,0)</f>
        <v>106</v>
      </c>
      <c r="E417" s="44">
        <f>IF(F16&gt;=1,C417,D417)</f>
        <v>106</v>
      </c>
      <c r="F417" s="56">
        <v>5.5</v>
      </c>
      <c r="G417" s="64"/>
      <c r="H417" s="60">
        <f>E417*G417</f>
        <v>0</v>
      </c>
      <c r="I417" s="45">
        <f>F417*G417</f>
        <v>0</v>
      </c>
    </row>
    <row r="418" spans="1:9" ht="12.75">
      <c r="A418" s="45">
        <v>20102</v>
      </c>
      <c r="B418" s="71" t="s">
        <v>418</v>
      </c>
      <c r="C418" s="44">
        <v>63.2</v>
      </c>
      <c r="D418" s="44">
        <f>ROUND(C418*1.5,0)</f>
        <v>95</v>
      </c>
      <c r="E418" s="44">
        <f>IF(F16&gt;=1,C418,D418)</f>
        <v>95</v>
      </c>
      <c r="F418" s="56">
        <v>5.5</v>
      </c>
      <c r="G418" s="64"/>
      <c r="H418" s="60">
        <f>E418*G418</f>
        <v>0</v>
      </c>
      <c r="I418" s="45">
        <f>F418*G418</f>
        <v>0</v>
      </c>
    </row>
    <row r="419" spans="1:9" ht="12.75">
      <c r="A419" s="8"/>
      <c r="B419" s="70" t="s">
        <v>409</v>
      </c>
      <c r="C419" s="8"/>
      <c r="D419" s="8"/>
      <c r="E419" s="8"/>
      <c r="F419" s="48"/>
      <c r="G419" s="191"/>
      <c r="H419" s="9"/>
      <c r="I419" s="8"/>
    </row>
    <row r="420" spans="1:9" ht="12.75">
      <c r="A420" s="45">
        <v>21309</v>
      </c>
      <c r="B420" s="71" t="s">
        <v>249</v>
      </c>
      <c r="C420" s="44">
        <v>86.8</v>
      </c>
      <c r="D420" s="44">
        <f>ROUND(C420*1.5,0)</f>
        <v>130</v>
      </c>
      <c r="E420" s="44">
        <f>IF(F16&gt;=1,C420,D420)</f>
        <v>130</v>
      </c>
      <c r="F420" s="56">
        <v>9.4</v>
      </c>
      <c r="G420" s="64"/>
      <c r="H420" s="60">
        <f>E420*G420</f>
        <v>0</v>
      </c>
      <c r="I420" s="45">
        <f>F420*G420</f>
        <v>0</v>
      </c>
    </row>
    <row r="421" spans="1:9" ht="12.75">
      <c r="A421" s="45">
        <v>21308</v>
      </c>
      <c r="B421" s="71" t="s">
        <v>250</v>
      </c>
      <c r="C421" s="44">
        <v>86.8</v>
      </c>
      <c r="D421" s="44">
        <f>ROUND(C421*1.5,0)</f>
        <v>130</v>
      </c>
      <c r="E421" s="44">
        <f>IF(F16&gt;=1,C421,D421)</f>
        <v>130</v>
      </c>
      <c r="F421" s="56">
        <v>9.4</v>
      </c>
      <c r="G421" s="64"/>
      <c r="H421" s="60">
        <f>E421*G421</f>
        <v>0</v>
      </c>
      <c r="I421" s="45">
        <f>F421*G421</f>
        <v>0</v>
      </c>
    </row>
    <row r="422" spans="1:9" ht="12.75">
      <c r="A422" s="8"/>
      <c r="B422" s="70" t="s">
        <v>686</v>
      </c>
      <c r="C422" s="8"/>
      <c r="D422" s="8"/>
      <c r="E422" s="8"/>
      <c r="F422" s="48"/>
      <c r="G422" s="191"/>
      <c r="H422" s="9"/>
      <c r="I422" s="8"/>
    </row>
    <row r="423" spans="1:9" ht="12.75">
      <c r="A423" s="45">
        <v>20109</v>
      </c>
      <c r="B423" s="71" t="s">
        <v>34</v>
      </c>
      <c r="C423" s="44">
        <v>49.3</v>
      </c>
      <c r="D423" s="44">
        <f>ROUND(C423*1.5,0)</f>
        <v>74</v>
      </c>
      <c r="E423" s="44">
        <f>IF(F16&gt;=1,C423,D423)</f>
        <v>74</v>
      </c>
      <c r="F423" s="56">
        <v>5.3</v>
      </c>
      <c r="G423" s="64"/>
      <c r="H423" s="60">
        <f>E423*G423</f>
        <v>0</v>
      </c>
      <c r="I423" s="45">
        <f>F423*G423</f>
        <v>0</v>
      </c>
    </row>
    <row r="424" spans="1:9" ht="12.75">
      <c r="A424" s="45">
        <v>20107</v>
      </c>
      <c r="B424" s="71" t="s">
        <v>33</v>
      </c>
      <c r="C424" s="44">
        <v>59</v>
      </c>
      <c r="D424" s="44">
        <f>ROUND(C424*1.5,0)</f>
        <v>89</v>
      </c>
      <c r="E424" s="44">
        <f>IF(F16&gt;=1,C424,D424)</f>
        <v>89</v>
      </c>
      <c r="F424" s="56">
        <v>6.3</v>
      </c>
      <c r="G424" s="64"/>
      <c r="H424" s="60">
        <f>E424*G424</f>
        <v>0</v>
      </c>
      <c r="I424" s="45">
        <f>F424*G424</f>
        <v>0</v>
      </c>
    </row>
    <row r="425" spans="1:9" ht="12.75">
      <c r="A425" s="8"/>
      <c r="B425" s="70" t="s">
        <v>415</v>
      </c>
      <c r="C425" s="8"/>
      <c r="D425" s="8"/>
      <c r="E425" s="8"/>
      <c r="F425" s="48"/>
      <c r="G425" s="191"/>
      <c r="H425" s="9"/>
      <c r="I425" s="8"/>
    </row>
    <row r="426" spans="1:9" ht="12.75">
      <c r="A426" s="45">
        <v>20110</v>
      </c>
      <c r="B426" s="71" t="s">
        <v>322</v>
      </c>
      <c r="C426" s="44">
        <v>50.4</v>
      </c>
      <c r="D426" s="44">
        <f>ROUND(C426*1.5,0)</f>
        <v>76</v>
      </c>
      <c r="E426" s="44">
        <f>IF(F16&gt;=1,C426,D426)</f>
        <v>76</v>
      </c>
      <c r="F426" s="56">
        <v>6</v>
      </c>
      <c r="G426" s="64"/>
      <c r="H426" s="60">
        <f>E426*G426</f>
        <v>0</v>
      </c>
      <c r="I426" s="45">
        <f>F426*G426</f>
        <v>0</v>
      </c>
    </row>
    <row r="427" spans="1:9" ht="12.75">
      <c r="A427" s="45">
        <v>20108</v>
      </c>
      <c r="B427" s="71" t="s">
        <v>321</v>
      </c>
      <c r="C427" s="44">
        <v>63.7</v>
      </c>
      <c r="D427" s="44">
        <f>ROUND(C427*1.5,0)</f>
        <v>96</v>
      </c>
      <c r="E427" s="44">
        <f>IF(F16&gt;=1,C427,D427)</f>
        <v>96</v>
      </c>
      <c r="F427" s="56">
        <v>7</v>
      </c>
      <c r="G427" s="64"/>
      <c r="H427" s="60">
        <f>E427*G427</f>
        <v>0</v>
      </c>
      <c r="I427" s="45">
        <f>F427*G427</f>
        <v>0</v>
      </c>
    </row>
    <row r="428" spans="1:9" ht="12.75">
      <c r="A428" s="8"/>
      <c r="B428" s="70" t="s">
        <v>347</v>
      </c>
      <c r="C428" s="8"/>
      <c r="D428" s="8"/>
      <c r="E428" s="8"/>
      <c r="F428" s="48"/>
      <c r="G428" s="191"/>
      <c r="H428" s="9"/>
      <c r="I428" s="8"/>
    </row>
    <row r="429" spans="1:9" ht="12.75">
      <c r="A429" s="45">
        <v>60140</v>
      </c>
      <c r="B429" s="71" t="s">
        <v>305</v>
      </c>
      <c r="C429" s="44">
        <v>19.8</v>
      </c>
      <c r="D429" s="44">
        <f>ROUND(C429*1.5,0)</f>
        <v>30</v>
      </c>
      <c r="E429" s="44">
        <f>IF(F16&gt;=1,C429,D429)</f>
        <v>30</v>
      </c>
      <c r="F429" s="56">
        <v>2.2</v>
      </c>
      <c r="G429" s="64"/>
      <c r="H429" s="60">
        <f>E429*G429</f>
        <v>0</v>
      </c>
      <c r="I429" s="45">
        <f>F429*G429</f>
        <v>0</v>
      </c>
    </row>
    <row r="430" spans="1:9" ht="12.75">
      <c r="A430" s="45">
        <v>60141</v>
      </c>
      <c r="B430" s="71" t="s">
        <v>307</v>
      </c>
      <c r="C430" s="44">
        <v>19.8</v>
      </c>
      <c r="D430" s="44">
        <f>ROUND(C430*1.5,0)</f>
        <v>30</v>
      </c>
      <c r="E430" s="44">
        <f>IF(F16&gt;=1,C430,D430)</f>
        <v>30</v>
      </c>
      <c r="F430" s="56">
        <v>2.2</v>
      </c>
      <c r="G430" s="64"/>
      <c r="H430" s="60">
        <f>E430*G430</f>
        <v>0</v>
      </c>
      <c r="I430" s="45">
        <f>F430*G430</f>
        <v>0</v>
      </c>
    </row>
    <row r="431" spans="1:9" ht="12.75">
      <c r="A431" s="45">
        <v>60142</v>
      </c>
      <c r="B431" s="71" t="s">
        <v>306</v>
      </c>
      <c r="C431" s="44">
        <v>27.9</v>
      </c>
      <c r="D431" s="44">
        <f>ROUND(C431*1.5,0)</f>
        <v>42</v>
      </c>
      <c r="E431" s="44">
        <f>IF(F16&gt;=1,C431,D431)</f>
        <v>42</v>
      </c>
      <c r="F431" s="56">
        <v>3.1</v>
      </c>
      <c r="G431" s="64"/>
      <c r="H431" s="60">
        <f>E431*G431</f>
        <v>0</v>
      </c>
      <c r="I431" s="45">
        <f>F431*G431</f>
        <v>0</v>
      </c>
    </row>
    <row r="432" spans="1:9" ht="12.75">
      <c r="A432" s="8"/>
      <c r="B432" s="70" t="s">
        <v>599</v>
      </c>
      <c r="C432" s="8"/>
      <c r="D432" s="8"/>
      <c r="E432" s="8"/>
      <c r="F432" s="48"/>
      <c r="G432" s="191"/>
      <c r="H432" s="9"/>
      <c r="I432" s="8"/>
    </row>
    <row r="433" spans="1:9" ht="12.75">
      <c r="A433" s="162">
        <v>20121</v>
      </c>
      <c r="B433" s="189" t="s">
        <v>904</v>
      </c>
      <c r="C433" s="163">
        <v>83.5</v>
      </c>
      <c r="D433" s="44">
        <f>ROUND(C433*1.5,0)</f>
        <v>125</v>
      </c>
      <c r="E433" s="44">
        <f>IF(F16&gt;=1,C433,D433)</f>
        <v>125</v>
      </c>
      <c r="F433" s="164">
        <v>9</v>
      </c>
      <c r="G433" s="66"/>
      <c r="H433" s="60">
        <f>E433*G433</f>
        <v>0</v>
      </c>
      <c r="I433" s="45">
        <f>F433*G433</f>
        <v>0</v>
      </c>
    </row>
    <row r="434" spans="1:9" ht="12.75">
      <c r="A434" s="162">
        <v>10101</v>
      </c>
      <c r="B434" s="189" t="s">
        <v>600</v>
      </c>
      <c r="C434" s="163">
        <v>125.2</v>
      </c>
      <c r="D434" s="44">
        <f>ROUND(C434*1.5,0)</f>
        <v>188</v>
      </c>
      <c r="E434" s="44">
        <f>IF(F16&gt;=1,C434,D434)</f>
        <v>188</v>
      </c>
      <c r="F434" s="164">
        <v>13</v>
      </c>
      <c r="G434" s="64"/>
      <c r="H434" s="60">
        <f>E434*G434</f>
        <v>0</v>
      </c>
      <c r="I434" s="45">
        <f>F434*G434</f>
        <v>0</v>
      </c>
    </row>
    <row r="435" spans="1:9" ht="12.75">
      <c r="A435" s="162">
        <v>10102</v>
      </c>
      <c r="B435" s="189" t="s">
        <v>905</v>
      </c>
      <c r="C435" s="163">
        <v>136.2</v>
      </c>
      <c r="D435" s="44">
        <f>ROUND(C435*1.5,0)</f>
        <v>204</v>
      </c>
      <c r="E435" s="44">
        <f>IF(F16&gt;=1,C435,D435)</f>
        <v>204</v>
      </c>
      <c r="F435" s="164">
        <v>16</v>
      </c>
      <c r="G435" s="64"/>
      <c r="H435" s="60">
        <f>E435*G435</f>
        <v>0</v>
      </c>
      <c r="I435" s="45">
        <f>F435*G435</f>
        <v>0</v>
      </c>
    </row>
    <row r="436" spans="1:9" ht="12.75">
      <c r="A436" s="8"/>
      <c r="B436" s="70" t="s">
        <v>364</v>
      </c>
      <c r="C436" s="8"/>
      <c r="D436" s="8"/>
      <c r="E436" s="8"/>
      <c r="F436" s="48"/>
      <c r="G436" s="191"/>
      <c r="H436" s="9"/>
      <c r="I436" s="8"/>
    </row>
    <row r="437" spans="1:9" ht="12.75">
      <c r="A437" s="167">
        <v>50109</v>
      </c>
      <c r="B437" s="73" t="s">
        <v>747</v>
      </c>
      <c r="C437" s="74">
        <v>10.9</v>
      </c>
      <c r="D437" s="46">
        <f>ROUND(C437*1.5,0)</f>
        <v>16</v>
      </c>
      <c r="E437" s="46">
        <f>IF(F16&gt;=1,C437,D437)</f>
        <v>16</v>
      </c>
      <c r="F437" s="57">
        <v>1.1</v>
      </c>
      <c r="G437" s="66"/>
      <c r="H437" s="61">
        <f>E437*G437</f>
        <v>0</v>
      </c>
      <c r="I437" s="47">
        <f>F437*G437</f>
        <v>0</v>
      </c>
    </row>
    <row r="438" spans="1:9" ht="12.75">
      <c r="A438" s="47">
        <v>50108</v>
      </c>
      <c r="B438" s="72" t="s">
        <v>742</v>
      </c>
      <c r="C438" s="46">
        <v>10.9</v>
      </c>
      <c r="D438" s="46">
        <f>ROUND(C438*1.5,0)</f>
        <v>16</v>
      </c>
      <c r="E438" s="46">
        <f>IF(F16&gt;=1,C438,D438)</f>
        <v>16</v>
      </c>
      <c r="F438" s="57">
        <v>1.1</v>
      </c>
      <c r="G438" s="66"/>
      <c r="H438" s="61">
        <f>E438*G438</f>
        <v>0</v>
      </c>
      <c r="I438" s="47">
        <f>F438*G438</f>
        <v>0</v>
      </c>
    </row>
    <row r="439" spans="1:9" ht="12.75">
      <c r="A439" s="47">
        <v>50112</v>
      </c>
      <c r="B439" s="72" t="s">
        <v>650</v>
      </c>
      <c r="C439" s="46">
        <v>10.9</v>
      </c>
      <c r="D439" s="46">
        <f>ROUND(C439*1.5,0)</f>
        <v>16</v>
      </c>
      <c r="E439" s="46">
        <f>IF(F16&gt;=1,C439,D439)</f>
        <v>16</v>
      </c>
      <c r="F439" s="57">
        <v>1.1</v>
      </c>
      <c r="G439" s="66"/>
      <c r="H439" s="61">
        <f>E439*G439</f>
        <v>0</v>
      </c>
      <c r="I439" s="47">
        <f>F439*G439</f>
        <v>0</v>
      </c>
    </row>
    <row r="440" spans="1:9" ht="12.75">
      <c r="A440" s="167">
        <v>50110</v>
      </c>
      <c r="B440" s="73" t="s">
        <v>748</v>
      </c>
      <c r="C440" s="74">
        <v>10.9</v>
      </c>
      <c r="D440" s="46">
        <f>ROUND(C440*1.5,0)</f>
        <v>16</v>
      </c>
      <c r="E440" s="46">
        <f>IF(F16&gt;=1,C440,D440)</f>
        <v>16</v>
      </c>
      <c r="F440" s="57">
        <v>1.1</v>
      </c>
      <c r="G440" s="66"/>
      <c r="H440" s="61">
        <f>E440*G440</f>
        <v>0</v>
      </c>
      <c r="I440" s="47">
        <f>F440*G440</f>
        <v>0</v>
      </c>
    </row>
    <row r="441" spans="1:9" ht="12.75">
      <c r="A441" s="47">
        <v>50111</v>
      </c>
      <c r="B441" s="72" t="s">
        <v>651</v>
      </c>
      <c r="C441" s="46">
        <v>10.9</v>
      </c>
      <c r="D441" s="46">
        <f>ROUND(C441*1.5,0)</f>
        <v>16</v>
      </c>
      <c r="E441" s="46">
        <f>IF(F16&gt;=1,C441,D441)</f>
        <v>16</v>
      </c>
      <c r="F441" s="57">
        <v>1.1</v>
      </c>
      <c r="G441" s="66"/>
      <c r="H441" s="61">
        <f>E441*G441</f>
        <v>0</v>
      </c>
      <c r="I441" s="47">
        <f>F441*G441</f>
        <v>0</v>
      </c>
    </row>
    <row r="442" spans="1:9" ht="12.75">
      <c r="A442" s="45">
        <v>50106</v>
      </c>
      <c r="B442" s="71" t="s">
        <v>156</v>
      </c>
      <c r="C442" s="44">
        <v>10.9</v>
      </c>
      <c r="D442" s="44">
        <f aca="true" t="shared" si="65" ref="D442:D448">ROUND(C442*1.5,0)</f>
        <v>16</v>
      </c>
      <c r="E442" s="44">
        <f>IF(F16&gt;=1,C442,D442)</f>
        <v>16</v>
      </c>
      <c r="F442" s="56">
        <v>1.1</v>
      </c>
      <c r="G442" s="64"/>
      <c r="H442" s="60">
        <f aca="true" t="shared" si="66" ref="H442:H448">E442*G442</f>
        <v>0</v>
      </c>
      <c r="I442" s="45">
        <f aca="true" t="shared" si="67" ref="I442:I448">F442*G442</f>
        <v>0</v>
      </c>
    </row>
    <row r="443" spans="1:9" ht="12.75">
      <c r="A443" s="45">
        <v>50107</v>
      </c>
      <c r="B443" s="71" t="s">
        <v>155</v>
      </c>
      <c r="C443" s="44">
        <v>10.9</v>
      </c>
      <c r="D443" s="44">
        <f t="shared" si="65"/>
        <v>16</v>
      </c>
      <c r="E443" s="44">
        <f>IF(F16&gt;=1,C443,D443)</f>
        <v>16</v>
      </c>
      <c r="F443" s="56">
        <v>1.1</v>
      </c>
      <c r="G443" s="64"/>
      <c r="H443" s="60">
        <f t="shared" si="66"/>
        <v>0</v>
      </c>
      <c r="I443" s="45">
        <f t="shared" si="67"/>
        <v>0</v>
      </c>
    </row>
    <row r="444" spans="1:9" ht="12.75">
      <c r="A444" s="45">
        <v>50104</v>
      </c>
      <c r="B444" s="71" t="s">
        <v>36</v>
      </c>
      <c r="C444" s="44">
        <v>9.5</v>
      </c>
      <c r="D444" s="44">
        <f t="shared" si="65"/>
        <v>14</v>
      </c>
      <c r="E444" s="44">
        <f>IF(F16&gt;=1,C444,D444)</f>
        <v>14</v>
      </c>
      <c r="F444" s="56">
        <v>1</v>
      </c>
      <c r="G444" s="64"/>
      <c r="H444" s="60">
        <f t="shared" si="66"/>
        <v>0</v>
      </c>
      <c r="I444" s="45">
        <f t="shared" si="67"/>
        <v>0</v>
      </c>
    </row>
    <row r="445" spans="1:9" ht="12.75">
      <c r="A445" s="45">
        <v>50101</v>
      </c>
      <c r="B445" s="71" t="s">
        <v>37</v>
      </c>
      <c r="C445" s="44">
        <v>9.5</v>
      </c>
      <c r="D445" s="44">
        <f>ROUND(C445*1.5,0)</f>
        <v>14</v>
      </c>
      <c r="E445" s="44">
        <f>IF(F16&gt;=1,C445,D445)</f>
        <v>14</v>
      </c>
      <c r="F445" s="56">
        <v>1</v>
      </c>
      <c r="G445" s="64"/>
      <c r="H445" s="60">
        <f t="shared" si="66"/>
        <v>0</v>
      </c>
      <c r="I445" s="45">
        <f t="shared" si="67"/>
        <v>0</v>
      </c>
    </row>
    <row r="446" spans="1:9" ht="12.75">
      <c r="A446" s="45">
        <v>50102</v>
      </c>
      <c r="B446" s="71" t="s">
        <v>38</v>
      </c>
      <c r="C446" s="44">
        <v>9.5</v>
      </c>
      <c r="D446" s="44">
        <f>ROUND(C446*1.5,0)</f>
        <v>14</v>
      </c>
      <c r="E446" s="44">
        <f>IF(F16&gt;=1,C446,D446)</f>
        <v>14</v>
      </c>
      <c r="F446" s="56">
        <v>1</v>
      </c>
      <c r="G446" s="64"/>
      <c r="H446" s="60">
        <f t="shared" si="66"/>
        <v>0</v>
      </c>
      <c r="I446" s="45">
        <f t="shared" si="67"/>
        <v>0</v>
      </c>
    </row>
    <row r="447" spans="1:9" ht="12.75">
      <c r="A447" s="45">
        <v>50103</v>
      </c>
      <c r="B447" s="71" t="s">
        <v>39</v>
      </c>
      <c r="C447" s="44">
        <v>9.5</v>
      </c>
      <c r="D447" s="44">
        <f>ROUND(C447*1.5,0)</f>
        <v>14</v>
      </c>
      <c r="E447" s="44">
        <f>IF(F16&gt;=1,C447,D447)</f>
        <v>14</v>
      </c>
      <c r="F447" s="56">
        <v>1</v>
      </c>
      <c r="G447" s="64"/>
      <c r="H447" s="60">
        <f t="shared" si="66"/>
        <v>0</v>
      </c>
      <c r="I447" s="45">
        <f t="shared" si="67"/>
        <v>0</v>
      </c>
    </row>
    <row r="448" spans="1:9" ht="12.75">
      <c r="A448" s="45">
        <v>50105</v>
      </c>
      <c r="B448" s="71" t="s">
        <v>35</v>
      </c>
      <c r="C448" s="44">
        <v>9.5</v>
      </c>
      <c r="D448" s="44">
        <f t="shared" si="65"/>
        <v>14</v>
      </c>
      <c r="E448" s="44">
        <f>IF(F16&gt;=1,C448,D448)</f>
        <v>14</v>
      </c>
      <c r="F448" s="56">
        <v>1</v>
      </c>
      <c r="G448" s="64"/>
      <c r="H448" s="60">
        <f t="shared" si="66"/>
        <v>0</v>
      </c>
      <c r="I448" s="45">
        <f t="shared" si="67"/>
        <v>0</v>
      </c>
    </row>
    <row r="449" spans="1:9" ht="12.75">
      <c r="A449" s="8"/>
      <c r="B449" s="70" t="s">
        <v>420</v>
      </c>
      <c r="C449" s="8"/>
      <c r="D449" s="8"/>
      <c r="E449" s="8"/>
      <c r="F449" s="48"/>
      <c r="G449" s="191"/>
      <c r="H449" s="9"/>
      <c r="I449" s="8"/>
    </row>
    <row r="450" spans="1:9" ht="12.75">
      <c r="A450" s="45">
        <v>51409</v>
      </c>
      <c r="B450" s="71" t="s">
        <v>421</v>
      </c>
      <c r="C450" s="44">
        <v>17.8</v>
      </c>
      <c r="D450" s="44">
        <f aca="true" t="shared" si="68" ref="D450:D458">ROUND(C450*1.5,0)</f>
        <v>27</v>
      </c>
      <c r="E450" s="44">
        <f>IF(F16&gt;=1,C450,D450)</f>
        <v>27</v>
      </c>
      <c r="F450" s="56">
        <v>2</v>
      </c>
      <c r="G450" s="64"/>
      <c r="H450" s="60">
        <f aca="true" t="shared" si="69" ref="H450:H458">E450*G450</f>
        <v>0</v>
      </c>
      <c r="I450" s="45">
        <f aca="true" t="shared" si="70" ref="I450:I458">F450*G450</f>
        <v>0</v>
      </c>
    </row>
    <row r="451" spans="1:9" ht="12.75">
      <c r="A451" s="45">
        <v>51401</v>
      </c>
      <c r="B451" s="71" t="s">
        <v>45</v>
      </c>
      <c r="C451" s="44">
        <v>9.8</v>
      </c>
      <c r="D451" s="44">
        <f t="shared" si="68"/>
        <v>15</v>
      </c>
      <c r="E451" s="44">
        <f>IF(F16&gt;=1,C451,D451)</f>
        <v>15</v>
      </c>
      <c r="F451" s="56">
        <v>0.8</v>
      </c>
      <c r="G451" s="64"/>
      <c r="H451" s="60">
        <f t="shared" si="69"/>
        <v>0</v>
      </c>
      <c r="I451" s="45">
        <f t="shared" si="70"/>
        <v>0</v>
      </c>
    </row>
    <row r="452" spans="1:9" ht="12.75">
      <c r="A452" s="45">
        <v>51404</v>
      </c>
      <c r="B452" s="71" t="s">
        <v>42</v>
      </c>
      <c r="C452" s="44">
        <v>14.2</v>
      </c>
      <c r="D452" s="44">
        <f t="shared" si="68"/>
        <v>21</v>
      </c>
      <c r="E452" s="44">
        <f>IF(F16&gt;=1,C452,D452)</f>
        <v>21</v>
      </c>
      <c r="F452" s="56">
        <v>1.4</v>
      </c>
      <c r="G452" s="64"/>
      <c r="H452" s="60">
        <f t="shared" si="69"/>
        <v>0</v>
      </c>
      <c r="I452" s="45">
        <f t="shared" si="70"/>
        <v>0</v>
      </c>
    </row>
    <row r="453" spans="1:9" ht="12.75">
      <c r="A453" s="45">
        <v>51405</v>
      </c>
      <c r="B453" s="71" t="s">
        <v>41</v>
      </c>
      <c r="C453" s="44">
        <v>14.2</v>
      </c>
      <c r="D453" s="44">
        <f t="shared" si="68"/>
        <v>21</v>
      </c>
      <c r="E453" s="44">
        <f>IF(F16&gt;=1,C453,D453)</f>
        <v>21</v>
      </c>
      <c r="F453" s="56">
        <v>1.4</v>
      </c>
      <c r="G453" s="64"/>
      <c r="H453" s="60">
        <f t="shared" si="69"/>
        <v>0</v>
      </c>
      <c r="I453" s="45">
        <f t="shared" si="70"/>
        <v>0</v>
      </c>
    </row>
    <row r="454" spans="1:9" ht="12.75">
      <c r="A454" s="45">
        <v>51408</v>
      </c>
      <c r="B454" s="71" t="s">
        <v>422</v>
      </c>
      <c r="C454" s="44">
        <v>14.2</v>
      </c>
      <c r="D454" s="44">
        <f t="shared" si="68"/>
        <v>21</v>
      </c>
      <c r="E454" s="44">
        <f>IF(F16&gt;=1,C454,D454)</f>
        <v>21</v>
      </c>
      <c r="F454" s="56">
        <v>1.4</v>
      </c>
      <c r="G454" s="64"/>
      <c r="H454" s="60">
        <f t="shared" si="69"/>
        <v>0</v>
      </c>
      <c r="I454" s="45">
        <f t="shared" si="70"/>
        <v>0</v>
      </c>
    </row>
    <row r="455" spans="1:9" ht="12.75">
      <c r="A455" s="45">
        <v>51407</v>
      </c>
      <c r="B455" s="71" t="s">
        <v>40</v>
      </c>
      <c r="C455" s="44">
        <v>15.1</v>
      </c>
      <c r="D455" s="44">
        <f t="shared" si="68"/>
        <v>23</v>
      </c>
      <c r="E455" s="44">
        <f>IF(F16&gt;=1,C455,D455)</f>
        <v>23</v>
      </c>
      <c r="F455" s="56">
        <v>1.4</v>
      </c>
      <c r="G455" s="64"/>
      <c r="H455" s="60">
        <f t="shared" si="69"/>
        <v>0</v>
      </c>
      <c r="I455" s="45">
        <f t="shared" si="70"/>
        <v>0</v>
      </c>
    </row>
    <row r="456" spans="1:9" ht="12.75">
      <c r="A456" s="45">
        <v>51403</v>
      </c>
      <c r="B456" s="71" t="s">
        <v>43</v>
      </c>
      <c r="C456" s="44">
        <v>14.2</v>
      </c>
      <c r="D456" s="44">
        <f t="shared" si="68"/>
        <v>21</v>
      </c>
      <c r="E456" s="44">
        <f>IF(F16&gt;=1,C456,D456)</f>
        <v>21</v>
      </c>
      <c r="F456" s="56">
        <v>1.3</v>
      </c>
      <c r="G456" s="64"/>
      <c r="H456" s="60">
        <f t="shared" si="69"/>
        <v>0</v>
      </c>
      <c r="I456" s="45">
        <f t="shared" si="70"/>
        <v>0</v>
      </c>
    </row>
    <row r="457" spans="1:9" ht="12.75">
      <c r="A457" s="45">
        <v>51402</v>
      </c>
      <c r="B457" s="71" t="s">
        <v>44</v>
      </c>
      <c r="C457" s="44">
        <v>9.8</v>
      </c>
      <c r="D457" s="44">
        <f t="shared" si="68"/>
        <v>15</v>
      </c>
      <c r="E457" s="44">
        <f>IF(F16&gt;=1,C457,D457)</f>
        <v>15</v>
      </c>
      <c r="F457" s="56">
        <v>0.9</v>
      </c>
      <c r="G457" s="64"/>
      <c r="H457" s="60">
        <f t="shared" si="69"/>
        <v>0</v>
      </c>
      <c r="I457" s="45">
        <f t="shared" si="70"/>
        <v>0</v>
      </c>
    </row>
    <row r="458" spans="1:9" ht="12.75">
      <c r="A458" s="45">
        <v>51406</v>
      </c>
      <c r="B458" s="71" t="s">
        <v>458</v>
      </c>
      <c r="C458" s="44">
        <v>17.8</v>
      </c>
      <c r="D458" s="44">
        <f t="shared" si="68"/>
        <v>27</v>
      </c>
      <c r="E458" s="44">
        <f>IF(F16&gt;=1,C458,D458)</f>
        <v>27</v>
      </c>
      <c r="F458" s="56">
        <v>2</v>
      </c>
      <c r="G458" s="64"/>
      <c r="H458" s="60">
        <f t="shared" si="69"/>
        <v>0</v>
      </c>
      <c r="I458" s="45">
        <f t="shared" si="70"/>
        <v>0</v>
      </c>
    </row>
    <row r="459" spans="1:9" ht="12.75">
      <c r="A459" s="8"/>
      <c r="B459" s="70" t="s">
        <v>687</v>
      </c>
      <c r="C459" s="8"/>
      <c r="D459" s="8"/>
      <c r="E459" s="8"/>
      <c r="F459" s="48"/>
      <c r="G459" s="191"/>
      <c r="H459" s="9"/>
      <c r="I459" s="8"/>
    </row>
    <row r="460" spans="1:9" ht="12.75">
      <c r="A460" s="47">
        <v>52904</v>
      </c>
      <c r="B460" s="72" t="s">
        <v>717</v>
      </c>
      <c r="C460" s="46">
        <v>16.2</v>
      </c>
      <c r="D460" s="46">
        <f aca="true" t="shared" si="71" ref="D460:D467">ROUND(C460*1.5,0)</f>
        <v>24</v>
      </c>
      <c r="E460" s="46">
        <f>IF(F16&gt;=1,C460,D460)</f>
        <v>24</v>
      </c>
      <c r="F460" s="57">
        <v>1.8</v>
      </c>
      <c r="G460" s="63"/>
      <c r="H460" s="61">
        <f aca="true" t="shared" si="72" ref="H460:H467">E460*G460</f>
        <v>0</v>
      </c>
      <c r="I460" s="47">
        <f aca="true" t="shared" si="73" ref="I460:I467">F460*G460</f>
        <v>0</v>
      </c>
    </row>
    <row r="461" spans="1:9" ht="12.75">
      <c r="A461" s="167">
        <v>52903</v>
      </c>
      <c r="B461" s="73" t="s">
        <v>755</v>
      </c>
      <c r="C461" s="46">
        <v>16.2</v>
      </c>
      <c r="D461" s="46">
        <f>ROUND(C461*1.5,0)</f>
        <v>24</v>
      </c>
      <c r="E461" s="46">
        <f>IF(F16&gt;=1,C461,D461)</f>
        <v>24</v>
      </c>
      <c r="F461" s="57">
        <v>1.8</v>
      </c>
      <c r="G461" s="63"/>
      <c r="H461" s="61">
        <f>E461*G461</f>
        <v>0</v>
      </c>
      <c r="I461" s="47">
        <f>F461*G461</f>
        <v>0</v>
      </c>
    </row>
    <row r="462" spans="1:9" ht="12.75">
      <c r="A462" s="167">
        <v>52905</v>
      </c>
      <c r="B462" s="73" t="s">
        <v>756</v>
      </c>
      <c r="C462" s="46">
        <v>16.2</v>
      </c>
      <c r="D462" s="46">
        <f>ROUND(C462*1.5,0)</f>
        <v>24</v>
      </c>
      <c r="E462" s="46">
        <f>IF(F16&gt;=1,C462,D462)</f>
        <v>24</v>
      </c>
      <c r="F462" s="57">
        <v>1.8</v>
      </c>
      <c r="G462" s="63"/>
      <c r="H462" s="61">
        <f>E462*G462</f>
        <v>0</v>
      </c>
      <c r="I462" s="47">
        <f>F462*G462</f>
        <v>0</v>
      </c>
    </row>
    <row r="463" spans="1:9" ht="12.75">
      <c r="A463" s="47">
        <v>52908</v>
      </c>
      <c r="B463" s="72" t="s">
        <v>688</v>
      </c>
      <c r="C463" s="46">
        <v>16.2</v>
      </c>
      <c r="D463" s="46">
        <f t="shared" si="71"/>
        <v>24</v>
      </c>
      <c r="E463" s="46">
        <f>IF(F16&gt;=1,C463,D463)</f>
        <v>24</v>
      </c>
      <c r="F463" s="57">
        <v>1.8</v>
      </c>
      <c r="G463" s="63"/>
      <c r="H463" s="61">
        <f t="shared" si="72"/>
        <v>0</v>
      </c>
      <c r="I463" s="47">
        <f t="shared" si="73"/>
        <v>0</v>
      </c>
    </row>
    <row r="464" spans="1:9" ht="12.75">
      <c r="A464" s="167">
        <v>52907</v>
      </c>
      <c r="B464" s="73" t="s">
        <v>749</v>
      </c>
      <c r="C464" s="74">
        <v>16.2</v>
      </c>
      <c r="D464" s="46">
        <f t="shared" si="71"/>
        <v>24</v>
      </c>
      <c r="E464" s="46">
        <f>IF(F16&gt;=1,C464,D464)</f>
        <v>24</v>
      </c>
      <c r="F464" s="57">
        <v>1.8</v>
      </c>
      <c r="G464" s="63"/>
      <c r="H464" s="61">
        <f t="shared" si="72"/>
        <v>0</v>
      </c>
      <c r="I464" s="47">
        <f t="shared" si="73"/>
        <v>0</v>
      </c>
    </row>
    <row r="465" spans="1:9" ht="12.75">
      <c r="A465" s="47">
        <v>52902</v>
      </c>
      <c r="B465" s="72" t="s">
        <v>718</v>
      </c>
      <c r="C465" s="46">
        <v>16.2</v>
      </c>
      <c r="D465" s="46">
        <f t="shared" si="71"/>
        <v>24</v>
      </c>
      <c r="E465" s="46">
        <f>IF(F16&gt;=1,C465,D465)</f>
        <v>24</v>
      </c>
      <c r="F465" s="57">
        <v>1.8</v>
      </c>
      <c r="G465" s="63"/>
      <c r="H465" s="61">
        <f t="shared" si="72"/>
        <v>0</v>
      </c>
      <c r="I465" s="47">
        <f t="shared" si="73"/>
        <v>0</v>
      </c>
    </row>
    <row r="466" spans="1:9" ht="12.75">
      <c r="A466" s="47">
        <v>52906</v>
      </c>
      <c r="B466" s="72" t="s">
        <v>689</v>
      </c>
      <c r="C466" s="46">
        <v>16.2</v>
      </c>
      <c r="D466" s="46">
        <f t="shared" si="71"/>
        <v>24</v>
      </c>
      <c r="E466" s="46">
        <f>IF(F16&gt;=1,C466,D466)</f>
        <v>24</v>
      </c>
      <c r="F466" s="57">
        <v>1.8</v>
      </c>
      <c r="G466" s="63"/>
      <c r="H466" s="61">
        <f t="shared" si="72"/>
        <v>0</v>
      </c>
      <c r="I466" s="47">
        <f t="shared" si="73"/>
        <v>0</v>
      </c>
    </row>
    <row r="467" spans="1:9" ht="12.75">
      <c r="A467" s="47">
        <v>52901</v>
      </c>
      <c r="B467" s="72" t="s">
        <v>719</v>
      </c>
      <c r="C467" s="46">
        <v>16.2</v>
      </c>
      <c r="D467" s="46">
        <f t="shared" si="71"/>
        <v>24</v>
      </c>
      <c r="E467" s="46">
        <f>IF(F16&gt;=1,C467,D467)</f>
        <v>24</v>
      </c>
      <c r="F467" s="57">
        <v>1.8</v>
      </c>
      <c r="G467" s="63"/>
      <c r="H467" s="61">
        <f t="shared" si="72"/>
        <v>0</v>
      </c>
      <c r="I467" s="47">
        <f t="shared" si="73"/>
        <v>0</v>
      </c>
    </row>
    <row r="468" spans="1:9" ht="12.75">
      <c r="A468" s="8"/>
      <c r="B468" s="70" t="s">
        <v>419</v>
      </c>
      <c r="C468" s="8"/>
      <c r="D468" s="8"/>
      <c r="E468" s="8"/>
      <c r="F468" s="48"/>
      <c r="G468" s="191"/>
      <c r="H468" s="9"/>
      <c r="I468" s="8"/>
    </row>
    <row r="469" spans="1:9" ht="12.75">
      <c r="A469" s="45">
        <v>50222</v>
      </c>
      <c r="B469" s="71" t="s">
        <v>251</v>
      </c>
      <c r="C469" s="44">
        <v>27.9</v>
      </c>
      <c r="D469" s="44">
        <f>ROUND(C469*1.5,0)</f>
        <v>42</v>
      </c>
      <c r="E469" s="44">
        <f>IF(F16&gt;=1,C469,D469)</f>
        <v>42</v>
      </c>
      <c r="F469" s="56">
        <v>3.1</v>
      </c>
      <c r="G469" s="64"/>
      <c r="H469" s="60">
        <f>E469*G469</f>
        <v>0</v>
      </c>
      <c r="I469" s="45">
        <f>F469*G469</f>
        <v>0</v>
      </c>
    </row>
    <row r="470" spans="1:9" ht="12.75">
      <c r="A470" s="45">
        <v>50224</v>
      </c>
      <c r="B470" s="71" t="s">
        <v>254</v>
      </c>
      <c r="C470" s="44">
        <v>30.6</v>
      </c>
      <c r="D470" s="44">
        <f>ROUND(C470*1.5,0)</f>
        <v>46</v>
      </c>
      <c r="E470" s="44">
        <f>IF(F16&gt;=1,C470,D470)</f>
        <v>46</v>
      </c>
      <c r="F470" s="56">
        <v>3.4</v>
      </c>
      <c r="G470" s="64"/>
      <c r="H470" s="60">
        <f>E470*G470</f>
        <v>0</v>
      </c>
      <c r="I470" s="45">
        <f>F470*G470</f>
        <v>0</v>
      </c>
    </row>
    <row r="471" spans="1:9" ht="12.75">
      <c r="A471" s="45">
        <v>50221</v>
      </c>
      <c r="B471" s="71" t="s">
        <v>253</v>
      </c>
      <c r="C471" s="44">
        <v>27.9</v>
      </c>
      <c r="D471" s="44">
        <f>ROUND(C471*1.5,0)</f>
        <v>42</v>
      </c>
      <c r="E471" s="44">
        <f>IF(F16&gt;=1,C471,D471)</f>
        <v>42</v>
      </c>
      <c r="F471" s="56">
        <v>3.1</v>
      </c>
      <c r="G471" s="64"/>
      <c r="H471" s="60">
        <f>E471*G471</f>
        <v>0</v>
      </c>
      <c r="I471" s="45">
        <f>F471*G471</f>
        <v>0</v>
      </c>
    </row>
    <row r="472" spans="1:9" ht="12.75">
      <c r="A472" s="45">
        <v>50223</v>
      </c>
      <c r="B472" s="71" t="s">
        <v>252</v>
      </c>
      <c r="C472" s="44">
        <v>27.9</v>
      </c>
      <c r="D472" s="44">
        <f>ROUND(C472*1.5,0)</f>
        <v>42</v>
      </c>
      <c r="E472" s="44">
        <f>IF(F16&gt;=1,C472,D472)</f>
        <v>42</v>
      </c>
      <c r="F472" s="56">
        <v>3.1</v>
      </c>
      <c r="G472" s="64"/>
      <c r="H472" s="60">
        <f>E472*G472</f>
        <v>0</v>
      </c>
      <c r="I472" s="45">
        <f>F472*G472</f>
        <v>0</v>
      </c>
    </row>
    <row r="473" spans="1:9" ht="12.75">
      <c r="A473" s="8"/>
      <c r="B473" s="70" t="s">
        <v>324</v>
      </c>
      <c r="C473" s="8"/>
      <c r="D473" s="8"/>
      <c r="E473" s="8"/>
      <c r="F473" s="48"/>
      <c r="G473" s="191"/>
      <c r="H473" s="9"/>
      <c r="I473" s="8"/>
    </row>
    <row r="474" spans="1:9" ht="12.75">
      <c r="A474" s="45">
        <v>50141</v>
      </c>
      <c r="B474" s="71" t="s">
        <v>328</v>
      </c>
      <c r="C474" s="44">
        <v>17.6</v>
      </c>
      <c r="D474" s="44">
        <f>ROUND(C474*1.5,0)</f>
        <v>26</v>
      </c>
      <c r="E474" s="44">
        <f>IF(F16&gt;=1,C474,D474)</f>
        <v>26</v>
      </c>
      <c r="F474" s="56">
        <v>2</v>
      </c>
      <c r="G474" s="64"/>
      <c r="H474" s="60">
        <f>E474*G474</f>
        <v>0</v>
      </c>
      <c r="I474" s="45">
        <f>F474*G474</f>
        <v>0</v>
      </c>
    </row>
    <row r="475" spans="1:9" ht="12.75">
      <c r="A475" s="45">
        <v>50142</v>
      </c>
      <c r="B475" s="71" t="s">
        <v>326</v>
      </c>
      <c r="C475" s="44">
        <v>17.6</v>
      </c>
      <c r="D475" s="44">
        <f>ROUND(C475*1.5,0)</f>
        <v>26</v>
      </c>
      <c r="E475" s="44">
        <f>IF(F16&gt;=1,C475,D475)</f>
        <v>26</v>
      </c>
      <c r="F475" s="56">
        <v>2</v>
      </c>
      <c r="G475" s="64"/>
      <c r="H475" s="60">
        <f>E475*G475</f>
        <v>0</v>
      </c>
      <c r="I475" s="45">
        <f>F475*G475</f>
        <v>0</v>
      </c>
    </row>
    <row r="476" spans="1:9" ht="12.75">
      <c r="A476" s="45">
        <v>50242</v>
      </c>
      <c r="B476" s="71" t="s">
        <v>325</v>
      </c>
      <c r="C476" s="44">
        <v>17.8</v>
      </c>
      <c r="D476" s="44">
        <f>ROUND(C476*1.5,0)</f>
        <v>27</v>
      </c>
      <c r="E476" s="44">
        <f>IF(F16&gt;=1,C476,D476)</f>
        <v>27</v>
      </c>
      <c r="F476" s="56">
        <v>2</v>
      </c>
      <c r="G476" s="64"/>
      <c r="H476" s="60">
        <f>E476*G476</f>
        <v>0</v>
      </c>
      <c r="I476" s="45">
        <f>F476*G476</f>
        <v>0</v>
      </c>
    </row>
    <row r="477" spans="1:9" ht="12.75">
      <c r="A477" s="45">
        <v>50241</v>
      </c>
      <c r="B477" s="71" t="s">
        <v>327</v>
      </c>
      <c r="C477" s="44">
        <v>15.3</v>
      </c>
      <c r="D477" s="44">
        <f>ROUND(C477*1.5,0)</f>
        <v>23</v>
      </c>
      <c r="E477" s="44">
        <f>IF(F16&gt;=1,C477,D477)</f>
        <v>23</v>
      </c>
      <c r="F477" s="56">
        <v>1.8</v>
      </c>
      <c r="G477" s="64"/>
      <c r="H477" s="60">
        <f>E477*G477</f>
        <v>0</v>
      </c>
      <c r="I477" s="45">
        <f>F477*G477</f>
        <v>0</v>
      </c>
    </row>
    <row r="478" spans="1:9" ht="12.75">
      <c r="A478" s="8"/>
      <c r="B478" s="70" t="s">
        <v>329</v>
      </c>
      <c r="C478" s="8"/>
      <c r="D478" s="8"/>
      <c r="E478" s="8"/>
      <c r="F478" s="48"/>
      <c r="G478" s="191"/>
      <c r="H478" s="9"/>
      <c r="I478" s="8"/>
    </row>
    <row r="479" spans="1:9" ht="12.75">
      <c r="A479" s="45">
        <v>50201</v>
      </c>
      <c r="B479" s="71" t="s">
        <v>330</v>
      </c>
      <c r="C479" s="44">
        <v>39.5</v>
      </c>
      <c r="D479" s="44">
        <f>ROUND(C479*1.5,0)</f>
        <v>59</v>
      </c>
      <c r="E479" s="44">
        <f>IF(F16&gt;=1,C479,D479)</f>
        <v>59</v>
      </c>
      <c r="F479" s="56">
        <v>4.5</v>
      </c>
      <c r="G479" s="64"/>
      <c r="H479" s="60">
        <f>E479*G479</f>
        <v>0</v>
      </c>
      <c r="I479" s="45">
        <f>F479*G479</f>
        <v>0</v>
      </c>
    </row>
    <row r="480" spans="1:9" ht="12.75">
      <c r="A480" s="45">
        <v>50202</v>
      </c>
      <c r="B480" s="71" t="s">
        <v>331</v>
      </c>
      <c r="C480" s="44">
        <v>39.5</v>
      </c>
      <c r="D480" s="44">
        <f>ROUND(C480*1.5,0)</f>
        <v>59</v>
      </c>
      <c r="E480" s="44">
        <f>IF(F16&gt;=1,C480,D480)</f>
        <v>59</v>
      </c>
      <c r="F480" s="56">
        <v>4.5</v>
      </c>
      <c r="G480" s="64"/>
      <c r="H480" s="60">
        <f>E480*G480</f>
        <v>0</v>
      </c>
      <c r="I480" s="45">
        <f>F480*G480</f>
        <v>0</v>
      </c>
    </row>
    <row r="481" spans="1:9" ht="12.75">
      <c r="A481" s="75"/>
      <c r="B481" s="78" t="s">
        <v>906</v>
      </c>
      <c r="C481" s="75"/>
      <c r="D481" s="75"/>
      <c r="E481" s="75"/>
      <c r="F481" s="76"/>
      <c r="G481" s="127"/>
      <c r="H481" s="9"/>
      <c r="I481" s="8"/>
    </row>
    <row r="482" spans="1:9" ht="12.75">
      <c r="A482" s="162">
        <v>30120</v>
      </c>
      <c r="B482" s="189" t="s">
        <v>907</v>
      </c>
      <c r="C482" s="163">
        <v>463</v>
      </c>
      <c r="D482" s="44">
        <f>ROUND(C482*1.5,0)</f>
        <v>695</v>
      </c>
      <c r="E482" s="44">
        <f>IF(F16&gt;=1,C482,D482)</f>
        <v>695</v>
      </c>
      <c r="F482" s="164">
        <v>50</v>
      </c>
      <c r="G482" s="161"/>
      <c r="H482" s="60">
        <f>E482*G482</f>
        <v>0</v>
      </c>
      <c r="I482" s="45">
        <f>F482*G482</f>
        <v>0</v>
      </c>
    </row>
    <row r="483" spans="1:9" ht="12.75">
      <c r="A483" s="162">
        <v>30121</v>
      </c>
      <c r="B483" s="189" t="s">
        <v>908</v>
      </c>
      <c r="C483" s="163">
        <v>463</v>
      </c>
      <c r="D483" s="44">
        <f>ROUND(C483*1.5,0)</f>
        <v>695</v>
      </c>
      <c r="E483" s="44">
        <f>IF(F16&gt;=1,C483,D483)</f>
        <v>695</v>
      </c>
      <c r="F483" s="164">
        <v>50</v>
      </c>
      <c r="G483" s="161"/>
      <c r="H483" s="60">
        <f>E483*G483</f>
        <v>0</v>
      </c>
      <c r="I483" s="45">
        <f>F483*G483</f>
        <v>0</v>
      </c>
    </row>
    <row r="484" spans="1:9" ht="12.75">
      <c r="A484" s="8"/>
      <c r="B484" s="70" t="s">
        <v>393</v>
      </c>
      <c r="C484" s="8"/>
      <c r="D484" s="8"/>
      <c r="E484" s="8"/>
      <c r="F484" s="48"/>
      <c r="G484" s="191"/>
      <c r="H484" s="9"/>
      <c r="I484" s="8"/>
    </row>
    <row r="485" spans="1:9" ht="12.75">
      <c r="A485" s="45">
        <v>20116</v>
      </c>
      <c r="B485" s="71" t="s">
        <v>344</v>
      </c>
      <c r="C485" s="44">
        <v>60.7</v>
      </c>
      <c r="D485" s="44">
        <f>ROUND(C485*1.5,0)</f>
        <v>91</v>
      </c>
      <c r="E485" s="44">
        <f>IF(F16&gt;=1,C485,D485)</f>
        <v>91</v>
      </c>
      <c r="F485" s="56">
        <v>6</v>
      </c>
      <c r="G485" s="64"/>
      <c r="H485" s="60">
        <f>E485*G485</f>
        <v>0</v>
      </c>
      <c r="I485" s="45">
        <f>F485*G485</f>
        <v>0</v>
      </c>
    </row>
    <row r="486" spans="1:9" ht="12.75">
      <c r="A486" s="45">
        <v>20117</v>
      </c>
      <c r="B486" s="71" t="s">
        <v>394</v>
      </c>
      <c r="C486" s="44">
        <v>40.4</v>
      </c>
      <c r="D486" s="44">
        <f>ROUND(C486*1.5,0)</f>
        <v>61</v>
      </c>
      <c r="E486" s="44">
        <f>IF(F16&gt;=1,C486,D486)</f>
        <v>61</v>
      </c>
      <c r="F486" s="56">
        <v>3.3</v>
      </c>
      <c r="G486" s="64"/>
      <c r="H486" s="60">
        <f>E486*G486</f>
        <v>0</v>
      </c>
      <c r="I486" s="45">
        <f>F486*G486</f>
        <v>0</v>
      </c>
    </row>
    <row r="487" spans="1:9" ht="12.75">
      <c r="A487" s="8"/>
      <c r="B487" s="70" t="s">
        <v>646</v>
      </c>
      <c r="C487" s="8"/>
      <c r="D487" s="8"/>
      <c r="E487" s="8"/>
      <c r="F487" s="48"/>
      <c r="G487" s="191"/>
      <c r="H487" s="9"/>
      <c r="I487" s="8"/>
    </row>
    <row r="488" spans="1:9" ht="12.75">
      <c r="A488" s="47">
        <v>33102</v>
      </c>
      <c r="B488" s="72" t="s">
        <v>647</v>
      </c>
      <c r="C488" s="46">
        <v>52.3</v>
      </c>
      <c r="D488" s="46">
        <f>ROUND(C488*1.5,0)</f>
        <v>78</v>
      </c>
      <c r="E488" s="46">
        <f>IF(F16&gt;=1,C488,D488)</f>
        <v>78</v>
      </c>
      <c r="F488" s="57">
        <v>5.7</v>
      </c>
      <c r="G488" s="63"/>
      <c r="H488" s="61">
        <f>E488*G488</f>
        <v>0</v>
      </c>
      <c r="I488" s="47">
        <f>F488*G488</f>
        <v>0</v>
      </c>
    </row>
    <row r="489" spans="1:9" ht="12.75">
      <c r="A489" s="47">
        <v>63104</v>
      </c>
      <c r="B489" s="72" t="s">
        <v>648</v>
      </c>
      <c r="C489" s="46">
        <v>62.9</v>
      </c>
      <c r="D489" s="46">
        <f>ROUND(C489*1.5,0)</f>
        <v>94</v>
      </c>
      <c r="E489" s="46">
        <f>IF(F16&gt;=1,C489,D489)</f>
        <v>94</v>
      </c>
      <c r="F489" s="57">
        <v>7.1</v>
      </c>
      <c r="G489" s="63"/>
      <c r="H489" s="61">
        <f>E489*G489</f>
        <v>0</v>
      </c>
      <c r="I489" s="47">
        <f>F489*G489</f>
        <v>0</v>
      </c>
    </row>
    <row r="490" spans="1:9" ht="12.75">
      <c r="A490" s="162">
        <v>43105</v>
      </c>
      <c r="B490" s="189" t="s">
        <v>909</v>
      </c>
      <c r="C490" s="163">
        <v>41.4</v>
      </c>
      <c r="D490" s="46">
        <f>ROUND(C490*1.5,0)</f>
        <v>62</v>
      </c>
      <c r="E490" s="46">
        <f>IF(F16&gt;=1,C490,D490)</f>
        <v>62</v>
      </c>
      <c r="F490" s="57">
        <v>4</v>
      </c>
      <c r="G490" s="63"/>
      <c r="H490" s="61">
        <f>E490*G490</f>
        <v>0</v>
      </c>
      <c r="I490" s="47">
        <f>F490*G490</f>
        <v>0</v>
      </c>
    </row>
    <row r="491" spans="1:9" ht="12.75">
      <c r="A491" s="47">
        <v>43103</v>
      </c>
      <c r="B491" s="72" t="s">
        <v>649</v>
      </c>
      <c r="C491" s="46">
        <v>52.3</v>
      </c>
      <c r="D491" s="46">
        <f>ROUND(C491*1.5,0)</f>
        <v>78</v>
      </c>
      <c r="E491" s="46">
        <f>IF(F16&gt;=1,C491,D491)</f>
        <v>78</v>
      </c>
      <c r="F491" s="57">
        <v>5.7</v>
      </c>
      <c r="G491" s="63"/>
      <c r="H491" s="61">
        <f>E491*G491</f>
        <v>0</v>
      </c>
      <c r="I491" s="47">
        <f>F491*G491</f>
        <v>0</v>
      </c>
    </row>
    <row r="492" spans="1:9" ht="12.75">
      <c r="A492" s="8"/>
      <c r="B492" s="70" t="s">
        <v>299</v>
      </c>
      <c r="C492" s="8"/>
      <c r="D492" s="8"/>
      <c r="E492" s="8"/>
      <c r="F492" s="48"/>
      <c r="G492" s="191"/>
      <c r="H492" s="9"/>
      <c r="I492" s="8"/>
    </row>
    <row r="493" spans="1:9" ht="12.75">
      <c r="A493" s="45">
        <v>12709</v>
      </c>
      <c r="B493" s="71" t="s">
        <v>726</v>
      </c>
      <c r="C493" s="44">
        <v>30</v>
      </c>
      <c r="D493" s="44">
        <f aca="true" t="shared" si="74" ref="D493:D502">ROUND(C493*1.5,0)</f>
        <v>45</v>
      </c>
      <c r="E493" s="44">
        <f>IF(F16&gt;=1,C493,D493)</f>
        <v>45</v>
      </c>
      <c r="F493" s="56">
        <v>3.5</v>
      </c>
      <c r="G493" s="64"/>
      <c r="H493" s="60">
        <f aca="true" t="shared" si="75" ref="H493:H502">E493*G493</f>
        <v>0</v>
      </c>
      <c r="I493" s="45">
        <f aca="true" t="shared" si="76" ref="I493:I502">F493*G493</f>
        <v>0</v>
      </c>
    </row>
    <row r="494" spans="1:9" ht="12.75">
      <c r="A494" s="45">
        <v>12710</v>
      </c>
      <c r="B494" s="71" t="s">
        <v>620</v>
      </c>
      <c r="C494" s="44">
        <v>24</v>
      </c>
      <c r="D494" s="44">
        <f>ROUND(C494*1.5,0)</f>
        <v>36</v>
      </c>
      <c r="E494" s="44">
        <f>IF(F16&gt;=1,C494,D494)</f>
        <v>36</v>
      </c>
      <c r="F494" s="56">
        <v>3</v>
      </c>
      <c r="G494" s="64"/>
      <c r="H494" s="60">
        <f>E494*G494</f>
        <v>0</v>
      </c>
      <c r="I494" s="45">
        <f>F494*G494</f>
        <v>0</v>
      </c>
    </row>
    <row r="495" spans="1:9" ht="12.75">
      <c r="A495" s="45">
        <v>12703</v>
      </c>
      <c r="B495" s="71" t="s">
        <v>69</v>
      </c>
      <c r="C495" s="44">
        <v>71.3</v>
      </c>
      <c r="D495" s="44">
        <f t="shared" si="74"/>
        <v>107</v>
      </c>
      <c r="E495" s="44">
        <f>IF(F16&gt;=1,C495,D495)</f>
        <v>107</v>
      </c>
      <c r="F495" s="56">
        <v>8.2</v>
      </c>
      <c r="G495" s="64"/>
      <c r="H495" s="60">
        <f t="shared" si="75"/>
        <v>0</v>
      </c>
      <c r="I495" s="45">
        <f t="shared" si="76"/>
        <v>0</v>
      </c>
    </row>
    <row r="496" spans="1:9" ht="12.75">
      <c r="A496" s="45">
        <v>12711</v>
      </c>
      <c r="B496" s="71" t="s">
        <v>139</v>
      </c>
      <c r="C496" s="44">
        <v>21.7</v>
      </c>
      <c r="D496" s="44">
        <f t="shared" si="74"/>
        <v>33</v>
      </c>
      <c r="E496" s="44">
        <f>IF(F16&gt;=1,C496,D496)</f>
        <v>33</v>
      </c>
      <c r="F496" s="56">
        <v>2.2</v>
      </c>
      <c r="G496" s="64"/>
      <c r="H496" s="60">
        <f t="shared" si="75"/>
        <v>0</v>
      </c>
      <c r="I496" s="45">
        <f t="shared" si="76"/>
        <v>0</v>
      </c>
    </row>
    <row r="497" spans="1:9" ht="12.75">
      <c r="A497" s="45">
        <v>12701</v>
      </c>
      <c r="B497" s="71" t="s">
        <v>242</v>
      </c>
      <c r="C497" s="44">
        <v>53.1</v>
      </c>
      <c r="D497" s="44">
        <f t="shared" si="74"/>
        <v>80</v>
      </c>
      <c r="E497" s="44">
        <f>IF(F16&gt;=1,C497,D497)</f>
        <v>80</v>
      </c>
      <c r="F497" s="56">
        <v>6</v>
      </c>
      <c r="G497" s="64"/>
      <c r="H497" s="60">
        <f t="shared" si="75"/>
        <v>0</v>
      </c>
      <c r="I497" s="45">
        <f t="shared" si="76"/>
        <v>0</v>
      </c>
    </row>
    <row r="498" spans="1:9" ht="12.75">
      <c r="A498" s="45">
        <v>12704</v>
      </c>
      <c r="B498" s="71" t="s">
        <v>6</v>
      </c>
      <c r="C498" s="44">
        <v>98.4</v>
      </c>
      <c r="D498" s="44">
        <f t="shared" si="74"/>
        <v>148</v>
      </c>
      <c r="E498" s="44">
        <f>IF(F16&gt;=1,C498,D498)</f>
        <v>148</v>
      </c>
      <c r="F498" s="56">
        <v>12</v>
      </c>
      <c r="G498" s="64"/>
      <c r="H498" s="60">
        <f t="shared" si="75"/>
        <v>0</v>
      </c>
      <c r="I498" s="45">
        <f t="shared" si="76"/>
        <v>0</v>
      </c>
    </row>
    <row r="499" spans="1:9" ht="12.75">
      <c r="A499" s="45">
        <v>12707</v>
      </c>
      <c r="B499" s="71" t="s">
        <v>196</v>
      </c>
      <c r="C499" s="44">
        <v>72.8</v>
      </c>
      <c r="D499" s="44">
        <f t="shared" si="74"/>
        <v>109</v>
      </c>
      <c r="E499" s="44">
        <f>IF(F16&gt;=1,C499,D499)</f>
        <v>109</v>
      </c>
      <c r="F499" s="56">
        <v>9.3</v>
      </c>
      <c r="G499" s="64"/>
      <c r="H499" s="60">
        <f t="shared" si="75"/>
        <v>0</v>
      </c>
      <c r="I499" s="45">
        <f t="shared" si="76"/>
        <v>0</v>
      </c>
    </row>
    <row r="500" spans="1:9" ht="12.75">
      <c r="A500" s="45">
        <v>12705</v>
      </c>
      <c r="B500" s="71" t="s">
        <v>4</v>
      </c>
      <c r="C500" s="44">
        <v>78.4</v>
      </c>
      <c r="D500" s="44">
        <f t="shared" si="74"/>
        <v>118</v>
      </c>
      <c r="E500" s="44">
        <f>IF(F16&gt;=1,C500,D500)</f>
        <v>118</v>
      </c>
      <c r="F500" s="56">
        <v>8.8</v>
      </c>
      <c r="G500" s="64"/>
      <c r="H500" s="60">
        <f t="shared" si="75"/>
        <v>0</v>
      </c>
      <c r="I500" s="45">
        <f t="shared" si="76"/>
        <v>0</v>
      </c>
    </row>
    <row r="501" spans="1:9" ht="12.75">
      <c r="A501" s="45">
        <v>12706</v>
      </c>
      <c r="B501" s="71" t="s">
        <v>197</v>
      </c>
      <c r="C501" s="44">
        <v>89.9</v>
      </c>
      <c r="D501" s="44">
        <f t="shared" si="74"/>
        <v>135</v>
      </c>
      <c r="E501" s="44">
        <f>IF(F16&gt;=1,C501,D501)</f>
        <v>135</v>
      </c>
      <c r="F501" s="56">
        <v>11.3</v>
      </c>
      <c r="G501" s="64"/>
      <c r="H501" s="60">
        <f t="shared" si="75"/>
        <v>0</v>
      </c>
      <c r="I501" s="45">
        <f t="shared" si="76"/>
        <v>0</v>
      </c>
    </row>
    <row r="502" spans="1:9" ht="12.75">
      <c r="A502" s="45">
        <v>32708</v>
      </c>
      <c r="B502" s="71" t="s">
        <v>5</v>
      </c>
      <c r="C502" s="44">
        <v>77.1</v>
      </c>
      <c r="D502" s="44">
        <f t="shared" si="74"/>
        <v>116</v>
      </c>
      <c r="E502" s="44">
        <f>IF(F16&gt;=1,C502,D502)</f>
        <v>116</v>
      </c>
      <c r="F502" s="56">
        <v>9.3</v>
      </c>
      <c r="G502" s="64"/>
      <c r="H502" s="60">
        <f t="shared" si="75"/>
        <v>0</v>
      </c>
      <c r="I502" s="45">
        <f t="shared" si="76"/>
        <v>0</v>
      </c>
    </row>
    <row r="503" spans="1:9" ht="12.75">
      <c r="A503" s="75"/>
      <c r="B503" s="78" t="s">
        <v>759</v>
      </c>
      <c r="C503" s="75"/>
      <c r="D503" s="75"/>
      <c r="E503" s="75"/>
      <c r="F503" s="76"/>
      <c r="G503" s="127"/>
      <c r="H503" s="77"/>
      <c r="I503" s="75"/>
    </row>
    <row r="504" spans="1:9" ht="12.75">
      <c r="A504" s="167">
        <v>33701</v>
      </c>
      <c r="B504" s="73" t="s">
        <v>760</v>
      </c>
      <c r="C504" s="74">
        <v>30.6</v>
      </c>
      <c r="D504" s="46">
        <f>ROUND(C504*1.5,0)</f>
        <v>46</v>
      </c>
      <c r="E504" s="46">
        <f>IF(F16&gt;=1,C504,D504)</f>
        <v>46</v>
      </c>
      <c r="F504" s="84">
        <v>2.9</v>
      </c>
      <c r="G504" s="63"/>
      <c r="H504" s="61">
        <f>E504*G504</f>
        <v>0</v>
      </c>
      <c r="I504" s="47">
        <f>F504*G504</f>
        <v>0</v>
      </c>
    </row>
    <row r="505" spans="1:9" ht="12.75">
      <c r="A505" s="167">
        <v>33702</v>
      </c>
      <c r="B505" s="73" t="s">
        <v>761</v>
      </c>
      <c r="C505" s="74">
        <v>30.6</v>
      </c>
      <c r="D505" s="46">
        <f>ROUND(C505*1.5,0)</f>
        <v>46</v>
      </c>
      <c r="E505" s="46">
        <f>IF(F16&gt;=1,C505,D505)</f>
        <v>46</v>
      </c>
      <c r="F505" s="84">
        <v>2.9</v>
      </c>
      <c r="G505" s="63"/>
      <c r="H505" s="61">
        <f>E505*G505</f>
        <v>0</v>
      </c>
      <c r="I505" s="47">
        <f>F505*G505</f>
        <v>0</v>
      </c>
    </row>
    <row r="506" spans="1:9" ht="12.75">
      <c r="A506" s="167">
        <v>33703</v>
      </c>
      <c r="B506" s="73" t="s">
        <v>762</v>
      </c>
      <c r="C506" s="74">
        <v>30.6</v>
      </c>
      <c r="D506" s="46">
        <f>ROUND(C506*1.5,0)</f>
        <v>46</v>
      </c>
      <c r="E506" s="46">
        <f>IF(F16&gt;=1,C506,D506)</f>
        <v>46</v>
      </c>
      <c r="F506" s="84">
        <v>2.9</v>
      </c>
      <c r="G506" s="63"/>
      <c r="H506" s="61">
        <f>E506*G506</f>
        <v>0</v>
      </c>
      <c r="I506" s="47">
        <f>F506*G506</f>
        <v>0</v>
      </c>
    </row>
    <row r="507" spans="1:9" ht="12.75">
      <c r="A507" s="167">
        <v>33704</v>
      </c>
      <c r="B507" s="73" t="s">
        <v>763</v>
      </c>
      <c r="C507" s="74">
        <v>30.6</v>
      </c>
      <c r="D507" s="46">
        <f>ROUND(C507*1.5,0)</f>
        <v>46</v>
      </c>
      <c r="E507" s="46">
        <f>IF(F16&gt;=1,C507,D507)</f>
        <v>46</v>
      </c>
      <c r="F507" s="84">
        <v>2.9</v>
      </c>
      <c r="G507" s="63"/>
      <c r="H507" s="61">
        <f>E507*G507</f>
        <v>0</v>
      </c>
      <c r="I507" s="47">
        <f>F507*G507</f>
        <v>0</v>
      </c>
    </row>
    <row r="508" spans="1:9" ht="12.75">
      <c r="A508" s="8"/>
      <c r="B508" s="70" t="s">
        <v>8</v>
      </c>
      <c r="C508" s="8"/>
      <c r="D508" s="8"/>
      <c r="E508" s="8"/>
      <c r="F508" s="48"/>
      <c r="G508" s="191"/>
      <c r="H508" s="9"/>
      <c r="I508" s="8"/>
    </row>
    <row r="509" spans="1:9" ht="12.75">
      <c r="A509" s="45">
        <v>32601</v>
      </c>
      <c r="B509" s="71" t="s">
        <v>398</v>
      </c>
      <c r="C509" s="44">
        <v>50.1</v>
      </c>
      <c r="D509" s="44">
        <f aca="true" t="shared" si="77" ref="D509:D523">ROUND(C509*1.5,0)</f>
        <v>75</v>
      </c>
      <c r="E509" s="44">
        <f>IF(F16&gt;=1,C509,D509)</f>
        <v>75</v>
      </c>
      <c r="F509" s="56">
        <v>5.5</v>
      </c>
      <c r="G509" s="64"/>
      <c r="H509" s="60">
        <f aca="true" t="shared" si="78" ref="H509:H523">E509*G509</f>
        <v>0</v>
      </c>
      <c r="I509" s="45">
        <f aca="true" t="shared" si="79" ref="I509:I523">F509*G509</f>
        <v>0</v>
      </c>
    </row>
    <row r="510" spans="1:9" ht="12.75">
      <c r="A510" s="45">
        <v>32602</v>
      </c>
      <c r="B510" s="71" t="s">
        <v>304</v>
      </c>
      <c r="C510" s="44">
        <v>50.1</v>
      </c>
      <c r="D510" s="44">
        <f t="shared" si="77"/>
        <v>75</v>
      </c>
      <c r="E510" s="44">
        <f>IF(F16&gt;=1,C510,D510)</f>
        <v>75</v>
      </c>
      <c r="F510" s="56">
        <v>5.5</v>
      </c>
      <c r="G510" s="64"/>
      <c r="H510" s="60">
        <f t="shared" si="78"/>
        <v>0</v>
      </c>
      <c r="I510" s="45">
        <f t="shared" si="79"/>
        <v>0</v>
      </c>
    </row>
    <row r="511" spans="1:9" ht="12.75">
      <c r="A511" s="45">
        <v>32604</v>
      </c>
      <c r="B511" s="71" t="s">
        <v>397</v>
      </c>
      <c r="C511" s="44">
        <v>71.8</v>
      </c>
      <c r="D511" s="44">
        <f t="shared" si="77"/>
        <v>108</v>
      </c>
      <c r="E511" s="44">
        <f>IF(F16&gt;=1,C511,D511)</f>
        <v>108</v>
      </c>
      <c r="F511" s="56">
        <v>8</v>
      </c>
      <c r="G511" s="64"/>
      <c r="H511" s="60">
        <f t="shared" si="78"/>
        <v>0</v>
      </c>
      <c r="I511" s="45">
        <f t="shared" si="79"/>
        <v>0</v>
      </c>
    </row>
    <row r="512" spans="1:9" ht="12.75">
      <c r="A512" s="45">
        <v>32603</v>
      </c>
      <c r="B512" s="71" t="s">
        <v>529</v>
      </c>
      <c r="C512" s="44">
        <v>71.8</v>
      </c>
      <c r="D512" s="44">
        <f t="shared" si="77"/>
        <v>108</v>
      </c>
      <c r="E512" s="44">
        <f>IF(F16&gt;=1,C512,D512)</f>
        <v>108</v>
      </c>
      <c r="F512" s="56">
        <v>8</v>
      </c>
      <c r="G512" s="64"/>
      <c r="H512" s="60">
        <f t="shared" si="78"/>
        <v>0</v>
      </c>
      <c r="I512" s="45">
        <f t="shared" si="79"/>
        <v>0</v>
      </c>
    </row>
    <row r="513" spans="1:9" ht="12.75">
      <c r="A513" s="45">
        <v>32605</v>
      </c>
      <c r="B513" s="71" t="s">
        <v>652</v>
      </c>
      <c r="C513" s="44">
        <v>8.1</v>
      </c>
      <c r="D513" s="44">
        <f t="shared" si="77"/>
        <v>12</v>
      </c>
      <c r="E513" s="44">
        <f>IF(F16&gt;=1,C513,D513)</f>
        <v>12</v>
      </c>
      <c r="F513" s="56">
        <v>0.6</v>
      </c>
      <c r="G513" s="64"/>
      <c r="H513" s="60">
        <f t="shared" si="78"/>
        <v>0</v>
      </c>
      <c r="I513" s="45">
        <f t="shared" si="79"/>
        <v>0</v>
      </c>
    </row>
    <row r="514" spans="1:9" ht="12.75">
      <c r="A514" s="47">
        <v>32611</v>
      </c>
      <c r="B514" s="72" t="s">
        <v>690</v>
      </c>
      <c r="C514" s="46">
        <v>13.7</v>
      </c>
      <c r="D514" s="46">
        <f t="shared" si="77"/>
        <v>21</v>
      </c>
      <c r="E514" s="46">
        <f>IF(F16&gt;=1,C514,D514)</f>
        <v>21</v>
      </c>
      <c r="F514" s="57">
        <v>1.5</v>
      </c>
      <c r="G514" s="63"/>
      <c r="H514" s="61">
        <f t="shared" si="78"/>
        <v>0</v>
      </c>
      <c r="I514" s="47">
        <f t="shared" si="79"/>
        <v>0</v>
      </c>
    </row>
    <row r="515" spans="1:9" ht="12.75">
      <c r="A515" s="47">
        <v>32609</v>
      </c>
      <c r="B515" s="72" t="s">
        <v>198</v>
      </c>
      <c r="C515" s="46">
        <v>13.7</v>
      </c>
      <c r="D515" s="46">
        <f t="shared" si="77"/>
        <v>21</v>
      </c>
      <c r="E515" s="46">
        <f>IF(F16&gt;=1,C515,D515)</f>
        <v>21</v>
      </c>
      <c r="F515" s="57">
        <v>1.5</v>
      </c>
      <c r="G515" s="63"/>
      <c r="H515" s="61">
        <f t="shared" si="78"/>
        <v>0</v>
      </c>
      <c r="I515" s="47">
        <f t="shared" si="79"/>
        <v>0</v>
      </c>
    </row>
    <row r="516" spans="1:9" ht="12.75">
      <c r="A516" s="47">
        <v>32616</v>
      </c>
      <c r="B516" s="72" t="s">
        <v>528</v>
      </c>
      <c r="C516" s="46">
        <v>13.7</v>
      </c>
      <c r="D516" s="46">
        <f t="shared" si="77"/>
        <v>21</v>
      </c>
      <c r="E516" s="46">
        <f>IF(F16&gt;=1,C516,D516)</f>
        <v>21</v>
      </c>
      <c r="F516" s="57">
        <v>1.5</v>
      </c>
      <c r="G516" s="63"/>
      <c r="H516" s="61">
        <f t="shared" si="78"/>
        <v>0</v>
      </c>
      <c r="I516" s="47">
        <f t="shared" si="79"/>
        <v>0</v>
      </c>
    </row>
    <row r="517" spans="1:9" ht="12.75">
      <c r="A517" s="162">
        <v>32610</v>
      </c>
      <c r="B517" s="189" t="s">
        <v>812</v>
      </c>
      <c r="C517" s="163">
        <v>13.7</v>
      </c>
      <c r="D517" s="46">
        <f>ROUND(C517*1.5,0)</f>
        <v>21</v>
      </c>
      <c r="E517" s="46">
        <f>IF(F16&gt;=1,C517,D517)</f>
        <v>21</v>
      </c>
      <c r="F517" s="57">
        <v>1.5</v>
      </c>
      <c r="G517" s="63"/>
      <c r="H517" s="61">
        <f>E517*G517</f>
        <v>0</v>
      </c>
      <c r="I517" s="47">
        <f>F517*G517</f>
        <v>0</v>
      </c>
    </row>
    <row r="518" spans="1:9" ht="12.75">
      <c r="A518" s="167">
        <v>32614</v>
      </c>
      <c r="B518" s="73" t="s">
        <v>757</v>
      </c>
      <c r="C518" s="74">
        <v>13.7</v>
      </c>
      <c r="D518" s="46">
        <f t="shared" si="77"/>
        <v>21</v>
      </c>
      <c r="E518" s="46">
        <f>IF(F16&gt;=1,C518,D518)</f>
        <v>21</v>
      </c>
      <c r="F518" s="57">
        <v>1.5</v>
      </c>
      <c r="G518" s="63"/>
      <c r="H518" s="61">
        <f t="shared" si="78"/>
        <v>0</v>
      </c>
      <c r="I518" s="47">
        <f t="shared" si="79"/>
        <v>0</v>
      </c>
    </row>
    <row r="519" spans="1:9" ht="12.75">
      <c r="A519" s="47">
        <v>32607</v>
      </c>
      <c r="B519" s="72" t="s">
        <v>653</v>
      </c>
      <c r="C519" s="46">
        <v>13.7</v>
      </c>
      <c r="D519" s="46">
        <f t="shared" si="77"/>
        <v>21</v>
      </c>
      <c r="E519" s="46">
        <f>IF(F16&gt;=1,C519,D519)</f>
        <v>21</v>
      </c>
      <c r="F519" s="57">
        <v>1.5</v>
      </c>
      <c r="G519" s="63"/>
      <c r="H519" s="61">
        <f t="shared" si="78"/>
        <v>0</v>
      </c>
      <c r="I519" s="47">
        <f t="shared" si="79"/>
        <v>0</v>
      </c>
    </row>
    <row r="520" spans="1:9" ht="12.75">
      <c r="A520" s="167">
        <v>32608</v>
      </c>
      <c r="B520" s="73" t="s">
        <v>764</v>
      </c>
      <c r="C520" s="74">
        <v>13.7</v>
      </c>
      <c r="D520" s="46">
        <f t="shared" si="77"/>
        <v>21</v>
      </c>
      <c r="E520" s="46">
        <f>IF(F16&gt;=1,C520,D520)</f>
        <v>21</v>
      </c>
      <c r="F520" s="57">
        <v>1.5</v>
      </c>
      <c r="G520" s="63"/>
      <c r="H520" s="61">
        <f t="shared" si="78"/>
        <v>0</v>
      </c>
      <c r="I520" s="47">
        <f t="shared" si="79"/>
        <v>0</v>
      </c>
    </row>
    <row r="521" spans="1:9" ht="12.75">
      <c r="A521" s="47">
        <v>32606</v>
      </c>
      <c r="B521" s="72" t="s">
        <v>654</v>
      </c>
      <c r="C521" s="46">
        <v>13.7</v>
      </c>
      <c r="D521" s="46">
        <f t="shared" si="77"/>
        <v>21</v>
      </c>
      <c r="E521" s="46">
        <f>IF(F16&gt;=1,C521,D521)</f>
        <v>21</v>
      </c>
      <c r="F521" s="57">
        <v>1.5</v>
      </c>
      <c r="G521" s="63"/>
      <c r="H521" s="61">
        <f t="shared" si="78"/>
        <v>0</v>
      </c>
      <c r="I521" s="47">
        <f t="shared" si="79"/>
        <v>0</v>
      </c>
    </row>
    <row r="522" spans="1:9" ht="12.75">
      <c r="A522" s="47">
        <v>32615</v>
      </c>
      <c r="B522" s="72" t="s">
        <v>658</v>
      </c>
      <c r="C522" s="46">
        <v>13.7</v>
      </c>
      <c r="D522" s="46">
        <f t="shared" si="77"/>
        <v>21</v>
      </c>
      <c r="E522" s="46">
        <f>IF(F16&gt;=1,C522,D522)</f>
        <v>21</v>
      </c>
      <c r="F522" s="57">
        <v>1.5</v>
      </c>
      <c r="G522" s="63"/>
      <c r="H522" s="61">
        <f t="shared" si="78"/>
        <v>0</v>
      </c>
      <c r="I522" s="47">
        <f t="shared" si="79"/>
        <v>0</v>
      </c>
    </row>
    <row r="523" spans="1:9" ht="12.75">
      <c r="A523" s="45">
        <v>32613</v>
      </c>
      <c r="B523" s="71" t="s">
        <v>527</v>
      </c>
      <c r="C523" s="44">
        <v>13.7</v>
      </c>
      <c r="D523" s="44">
        <f t="shared" si="77"/>
        <v>21</v>
      </c>
      <c r="E523" s="44">
        <f>IF(F16&gt;=1,C523,D523)</f>
        <v>21</v>
      </c>
      <c r="F523" s="56">
        <v>1.5</v>
      </c>
      <c r="G523" s="64"/>
      <c r="H523" s="60">
        <f t="shared" si="78"/>
        <v>0</v>
      </c>
      <c r="I523" s="45">
        <f t="shared" si="79"/>
        <v>0</v>
      </c>
    </row>
    <row r="524" spans="1:9" ht="12.75">
      <c r="A524" s="167">
        <v>32612</v>
      </c>
      <c r="B524" s="73" t="s">
        <v>782</v>
      </c>
      <c r="C524" s="74">
        <v>13.7</v>
      </c>
      <c r="D524" s="46">
        <f>ROUND(C524*1.5,0)</f>
        <v>21</v>
      </c>
      <c r="E524" s="46">
        <f>IF(F16&gt;=1,C524,D524)</f>
        <v>21</v>
      </c>
      <c r="F524" s="57">
        <v>1.5</v>
      </c>
      <c r="G524" s="63"/>
      <c r="H524" s="61">
        <f>E524*G524</f>
        <v>0</v>
      </c>
      <c r="I524" s="47">
        <f>F524*G524</f>
        <v>0</v>
      </c>
    </row>
    <row r="525" spans="1:9" ht="12.75">
      <c r="A525" s="75"/>
      <c r="B525" s="78" t="s">
        <v>777</v>
      </c>
      <c r="C525" s="75"/>
      <c r="D525" s="76"/>
      <c r="E525" s="76"/>
      <c r="F525" s="76"/>
      <c r="G525" s="127"/>
      <c r="H525" s="77"/>
      <c r="I525" s="75"/>
    </row>
    <row r="526" spans="1:9" ht="12.75">
      <c r="A526" s="167">
        <v>13504</v>
      </c>
      <c r="B526" s="73" t="s">
        <v>778</v>
      </c>
      <c r="C526" s="74">
        <v>178.6</v>
      </c>
      <c r="D526" s="46">
        <f>ROUND(C526*1.5,0)</f>
        <v>268</v>
      </c>
      <c r="E526" s="46">
        <f>IF(F16&gt;=1,C526,D526)</f>
        <v>268</v>
      </c>
      <c r="F526" s="84">
        <v>20</v>
      </c>
      <c r="G526" s="63"/>
      <c r="H526" s="61">
        <f>E526*G526</f>
        <v>0</v>
      </c>
      <c r="I526" s="47">
        <f>F526*G526</f>
        <v>0</v>
      </c>
    </row>
    <row r="527" spans="1:9" ht="12.75">
      <c r="A527" s="167">
        <v>13501</v>
      </c>
      <c r="B527" s="73" t="s">
        <v>779</v>
      </c>
      <c r="C527" s="74">
        <v>178.6</v>
      </c>
      <c r="D527" s="46">
        <f>ROUND(C527*1.5,0)</f>
        <v>268</v>
      </c>
      <c r="E527" s="46">
        <f>IF(F16&gt;=1,C527,D527)</f>
        <v>268</v>
      </c>
      <c r="F527" s="84">
        <v>20</v>
      </c>
      <c r="G527" s="63"/>
      <c r="H527" s="61">
        <f>E527*G527</f>
        <v>0</v>
      </c>
      <c r="I527" s="47">
        <f>F527*G527</f>
        <v>0</v>
      </c>
    </row>
    <row r="528" spans="1:9" ht="12.75">
      <c r="A528" s="167">
        <v>13502</v>
      </c>
      <c r="B528" s="73" t="s">
        <v>780</v>
      </c>
      <c r="C528" s="74">
        <v>178.6</v>
      </c>
      <c r="D528" s="46">
        <f>ROUND(C528*1.5,0)</f>
        <v>268</v>
      </c>
      <c r="E528" s="46">
        <f>IF(F16&gt;=1,C528,D528)</f>
        <v>268</v>
      </c>
      <c r="F528" s="84">
        <v>20</v>
      </c>
      <c r="G528" s="63"/>
      <c r="H528" s="61">
        <f>E528*G528</f>
        <v>0</v>
      </c>
      <c r="I528" s="47">
        <f>F528*G528</f>
        <v>0</v>
      </c>
    </row>
    <row r="529" spans="1:9" ht="12.75">
      <c r="A529" s="167">
        <v>13503</v>
      </c>
      <c r="B529" s="73" t="s">
        <v>781</v>
      </c>
      <c r="C529" s="74">
        <v>166.1</v>
      </c>
      <c r="D529" s="46">
        <f>ROUND(C529*1.5,0)</f>
        <v>249</v>
      </c>
      <c r="E529" s="46">
        <f>IF(F16&gt;=1,C529,D529)</f>
        <v>249</v>
      </c>
      <c r="F529" s="84">
        <v>20</v>
      </c>
      <c r="G529" s="63"/>
      <c r="H529" s="61">
        <f>E529*G529</f>
        <v>0</v>
      </c>
      <c r="I529" s="47">
        <f>F529*G529</f>
        <v>0</v>
      </c>
    </row>
    <row r="530" spans="1:9" ht="12.75">
      <c r="A530" s="8"/>
      <c r="B530" s="70" t="s">
        <v>336</v>
      </c>
      <c r="C530" s="8"/>
      <c r="D530" s="8"/>
      <c r="E530" s="8"/>
      <c r="F530" s="48"/>
      <c r="G530" s="191"/>
      <c r="H530" s="9"/>
      <c r="I530" s="8"/>
    </row>
    <row r="531" spans="1:9" ht="12.75">
      <c r="A531" s="45">
        <v>31312</v>
      </c>
      <c r="B531" s="71" t="s">
        <v>389</v>
      </c>
      <c r="C531" s="44">
        <v>40.4</v>
      </c>
      <c r="D531" s="44">
        <f>ROUND(C531*1.5,0)</f>
        <v>61</v>
      </c>
      <c r="E531" s="44">
        <f>IF(F16&gt;=1,C531,D531)</f>
        <v>61</v>
      </c>
      <c r="F531" s="56">
        <v>4</v>
      </c>
      <c r="G531" s="64"/>
      <c r="H531" s="60">
        <f>E531*G531</f>
        <v>0</v>
      </c>
      <c r="I531" s="45">
        <f>F531*G531</f>
        <v>0</v>
      </c>
    </row>
    <row r="532" spans="1:9" ht="12.75">
      <c r="A532" s="45">
        <v>11307</v>
      </c>
      <c r="B532" s="71" t="s">
        <v>227</v>
      </c>
      <c r="C532" s="44">
        <v>16.2</v>
      </c>
      <c r="D532" s="44">
        <f>ROUND(C532*1.5,0)</f>
        <v>24</v>
      </c>
      <c r="E532" s="44">
        <f>IF(F16&gt;=1,C532,D532)</f>
        <v>24</v>
      </c>
      <c r="F532" s="56">
        <v>1.9</v>
      </c>
      <c r="G532" s="64"/>
      <c r="H532" s="60">
        <f>E532*G532</f>
        <v>0</v>
      </c>
      <c r="I532" s="45">
        <f>F532*G532</f>
        <v>0</v>
      </c>
    </row>
    <row r="533" spans="1:9" ht="12.75">
      <c r="A533" s="45">
        <v>11325</v>
      </c>
      <c r="B533" s="71" t="s">
        <v>2</v>
      </c>
      <c r="C533" s="44">
        <v>8.1</v>
      </c>
      <c r="D533" s="44">
        <f>ROUND(C533*1.5,0)</f>
        <v>12</v>
      </c>
      <c r="E533" s="44">
        <f>IF(F16&gt;=1,C533,D533)</f>
        <v>12</v>
      </c>
      <c r="F533" s="56">
        <v>1</v>
      </c>
      <c r="G533" s="64"/>
      <c r="H533" s="60">
        <f>E533*G533</f>
        <v>0</v>
      </c>
      <c r="I533" s="45">
        <f>F533*G533</f>
        <v>0</v>
      </c>
    </row>
    <row r="534" spans="1:9" ht="12.75">
      <c r="A534" s="45">
        <v>11317</v>
      </c>
      <c r="B534" s="71" t="s">
        <v>298</v>
      </c>
      <c r="C534" s="44">
        <v>7.3</v>
      </c>
      <c r="D534" s="44">
        <f>ROUND(C534*1.5,0)</f>
        <v>11</v>
      </c>
      <c r="E534" s="44">
        <f>IF(F16&gt;=1,C534,D534)</f>
        <v>11</v>
      </c>
      <c r="F534" s="56">
        <v>0.8</v>
      </c>
      <c r="G534" s="64"/>
      <c r="H534" s="60">
        <f>E534*G534</f>
        <v>0</v>
      </c>
      <c r="I534" s="45">
        <f>F534*G534</f>
        <v>0</v>
      </c>
    </row>
    <row r="535" spans="1:9" ht="12.75">
      <c r="A535" s="45">
        <v>41314</v>
      </c>
      <c r="B535" s="71" t="s">
        <v>388</v>
      </c>
      <c r="C535" s="44">
        <v>33.7</v>
      </c>
      <c r="D535" s="44">
        <f>ROUND(C535*1.5,0)</f>
        <v>51</v>
      </c>
      <c r="E535" s="44">
        <f>IF(F16&gt;=1,C535,D535)</f>
        <v>51</v>
      </c>
      <c r="F535" s="56">
        <v>2.4</v>
      </c>
      <c r="G535" s="64"/>
      <c r="H535" s="60">
        <f>E535*G535</f>
        <v>0</v>
      </c>
      <c r="I535" s="45">
        <f>F535*G535</f>
        <v>0</v>
      </c>
    </row>
    <row r="536" spans="1:9" ht="12.75">
      <c r="A536" s="8"/>
      <c r="B536" s="70" t="s">
        <v>399</v>
      </c>
      <c r="C536" s="8"/>
      <c r="D536" s="8"/>
      <c r="E536" s="8"/>
      <c r="F536" s="48"/>
      <c r="G536" s="191"/>
      <c r="H536" s="9"/>
      <c r="I536" s="8"/>
    </row>
    <row r="537" spans="1:9" ht="12.75">
      <c r="A537" s="45">
        <v>11322</v>
      </c>
      <c r="B537" s="71" t="s">
        <v>140</v>
      </c>
      <c r="C537" s="44">
        <v>55.4</v>
      </c>
      <c r="D537" s="44">
        <f>ROUND(C537*1.5,0)</f>
        <v>83</v>
      </c>
      <c r="E537" s="44">
        <f>IF(F16&gt;=1,C537,D537)</f>
        <v>83</v>
      </c>
      <c r="F537" s="56">
        <v>6.1</v>
      </c>
      <c r="G537" s="64"/>
      <c r="H537" s="60">
        <f>E537*G537</f>
        <v>0</v>
      </c>
      <c r="I537" s="45">
        <f>F537*G537</f>
        <v>0</v>
      </c>
    </row>
    <row r="538" spans="1:9" ht="12.75">
      <c r="A538" s="45">
        <v>11321</v>
      </c>
      <c r="B538" s="71" t="s">
        <v>402</v>
      </c>
      <c r="C538" s="44">
        <v>55.1</v>
      </c>
      <c r="D538" s="44">
        <f>ROUND(C538*1.5,0)</f>
        <v>83</v>
      </c>
      <c r="E538" s="44">
        <f>IF(F16&gt;=1,C538,D538)</f>
        <v>83</v>
      </c>
      <c r="F538" s="56">
        <v>6.3</v>
      </c>
      <c r="G538" s="64"/>
      <c r="H538" s="60">
        <f>E538*G538</f>
        <v>0</v>
      </c>
      <c r="I538" s="45">
        <f>F538*G538</f>
        <v>0</v>
      </c>
    </row>
    <row r="539" spans="1:9" ht="12.75">
      <c r="A539" s="45">
        <v>11319</v>
      </c>
      <c r="B539" s="71" t="s">
        <v>400</v>
      </c>
      <c r="C539" s="44">
        <v>49.5</v>
      </c>
      <c r="D539" s="44">
        <f>ROUND(C539*1.5,0)</f>
        <v>74</v>
      </c>
      <c r="E539" s="44">
        <f>IF(F16&gt;=1,C539,D539)</f>
        <v>74</v>
      </c>
      <c r="F539" s="56">
        <v>5.8</v>
      </c>
      <c r="G539" s="64"/>
      <c r="H539" s="60">
        <f>E539*G539</f>
        <v>0</v>
      </c>
      <c r="I539" s="45">
        <f>F539*G539</f>
        <v>0</v>
      </c>
    </row>
    <row r="540" spans="1:9" ht="12.75">
      <c r="A540" s="45">
        <v>11323</v>
      </c>
      <c r="B540" s="71" t="s">
        <v>403</v>
      </c>
      <c r="C540" s="44">
        <v>67.6</v>
      </c>
      <c r="D540" s="44">
        <f>ROUND(C540*1.5,0)</f>
        <v>101</v>
      </c>
      <c r="E540" s="44">
        <f>IF(F16&gt;=1,C540,D540)</f>
        <v>101</v>
      </c>
      <c r="F540" s="56">
        <v>7.9</v>
      </c>
      <c r="G540" s="64"/>
      <c r="H540" s="60">
        <f>E540*G540</f>
        <v>0</v>
      </c>
      <c r="I540" s="45">
        <f>F540*G540</f>
        <v>0</v>
      </c>
    </row>
    <row r="541" spans="1:9" ht="12.75">
      <c r="A541" s="45">
        <v>11320</v>
      </c>
      <c r="B541" s="71" t="s">
        <v>401</v>
      </c>
      <c r="C541" s="44">
        <v>56.2</v>
      </c>
      <c r="D541" s="44">
        <f>ROUND(C541*1.5,0)</f>
        <v>84</v>
      </c>
      <c r="E541" s="44">
        <f>IF(F16&gt;=1,C541,D541)</f>
        <v>84</v>
      </c>
      <c r="F541" s="56">
        <v>6.6</v>
      </c>
      <c r="G541" s="64"/>
      <c r="H541" s="60">
        <f>E541*G541</f>
        <v>0</v>
      </c>
      <c r="I541" s="45">
        <f>F541*G541</f>
        <v>0</v>
      </c>
    </row>
    <row r="542" spans="1:9" ht="12.75">
      <c r="A542" s="8"/>
      <c r="B542" s="70" t="s">
        <v>385</v>
      </c>
      <c r="C542" s="8"/>
      <c r="D542" s="8"/>
      <c r="E542" s="8"/>
      <c r="F542" s="48"/>
      <c r="G542" s="191"/>
      <c r="H542" s="9"/>
      <c r="I542" s="8"/>
    </row>
    <row r="543" spans="1:9" ht="12.75">
      <c r="A543" s="45">
        <v>32504</v>
      </c>
      <c r="B543" s="71" t="s">
        <v>386</v>
      </c>
      <c r="C543" s="44">
        <v>89.6</v>
      </c>
      <c r="D543" s="44">
        <f aca="true" t="shared" si="80" ref="D543:D549">ROUND(C543*1.5,0)</f>
        <v>134</v>
      </c>
      <c r="E543" s="44">
        <f>IF(F16&gt;=1,C543,D543)</f>
        <v>134</v>
      </c>
      <c r="F543" s="56">
        <v>10</v>
      </c>
      <c r="G543" s="64"/>
      <c r="H543" s="60">
        <f aca="true" t="shared" si="81" ref="H543:H549">E543*G543</f>
        <v>0</v>
      </c>
      <c r="I543" s="45">
        <f aca="true" t="shared" si="82" ref="I543:I549">F543*G543</f>
        <v>0</v>
      </c>
    </row>
    <row r="544" spans="1:9" ht="12.75">
      <c r="A544" s="45">
        <v>32505</v>
      </c>
      <c r="B544" s="71" t="s">
        <v>226</v>
      </c>
      <c r="C544" s="44">
        <v>120.8</v>
      </c>
      <c r="D544" s="44">
        <f t="shared" si="80"/>
        <v>181</v>
      </c>
      <c r="E544" s="44">
        <f>IF(F16&gt;=1,C544,D544)</f>
        <v>181</v>
      </c>
      <c r="F544" s="56">
        <v>12</v>
      </c>
      <c r="G544" s="64"/>
      <c r="H544" s="60">
        <f t="shared" si="81"/>
        <v>0</v>
      </c>
      <c r="I544" s="45">
        <f t="shared" si="82"/>
        <v>0</v>
      </c>
    </row>
    <row r="545" spans="1:9" ht="12.75">
      <c r="A545" s="45">
        <v>32501</v>
      </c>
      <c r="B545" s="71" t="s">
        <v>297</v>
      </c>
      <c r="C545" s="44">
        <v>14.5</v>
      </c>
      <c r="D545" s="44">
        <f t="shared" si="80"/>
        <v>22</v>
      </c>
      <c r="E545" s="44">
        <f>IF(F16&gt;=1,C545,D545)</f>
        <v>22</v>
      </c>
      <c r="F545" s="56">
        <v>1.1</v>
      </c>
      <c r="G545" s="64"/>
      <c r="H545" s="60">
        <f t="shared" si="81"/>
        <v>0</v>
      </c>
      <c r="I545" s="45">
        <f t="shared" si="82"/>
        <v>0</v>
      </c>
    </row>
    <row r="546" spans="1:9" ht="12.75">
      <c r="A546" s="45">
        <v>32502</v>
      </c>
      <c r="B546" s="71" t="s">
        <v>387</v>
      </c>
      <c r="C546" s="44">
        <v>139.4</v>
      </c>
      <c r="D546" s="44">
        <f t="shared" si="80"/>
        <v>209</v>
      </c>
      <c r="E546" s="44">
        <f>IF(F16&gt;=1,C546,D546)</f>
        <v>209</v>
      </c>
      <c r="F546" s="56">
        <v>18</v>
      </c>
      <c r="G546" s="64"/>
      <c r="H546" s="60">
        <f t="shared" si="81"/>
        <v>0</v>
      </c>
      <c r="I546" s="45">
        <f t="shared" si="82"/>
        <v>0</v>
      </c>
    </row>
    <row r="547" spans="1:9" ht="12.75">
      <c r="A547" s="45">
        <v>32503</v>
      </c>
      <c r="B547" s="71" t="s">
        <v>113</v>
      </c>
      <c r="C547" s="44">
        <v>37.5</v>
      </c>
      <c r="D547" s="44">
        <f t="shared" si="80"/>
        <v>56</v>
      </c>
      <c r="E547" s="44">
        <f>IF(F16&gt;=1,C547,D547)</f>
        <v>56</v>
      </c>
      <c r="F547" s="56">
        <v>4</v>
      </c>
      <c r="G547" s="64"/>
      <c r="H547" s="60">
        <f t="shared" si="81"/>
        <v>0</v>
      </c>
      <c r="I547" s="45">
        <f t="shared" si="82"/>
        <v>0</v>
      </c>
    </row>
    <row r="548" spans="1:9" ht="12.75">
      <c r="A548" s="162">
        <v>32507</v>
      </c>
      <c r="B548" s="189" t="s">
        <v>910</v>
      </c>
      <c r="C548" s="163">
        <v>83.4</v>
      </c>
      <c r="D548" s="44">
        <f>ROUND(C548*1.5,0)</f>
        <v>125</v>
      </c>
      <c r="E548" s="44">
        <f>IF(F16&gt;=1,C548,D548)</f>
        <v>125</v>
      </c>
      <c r="F548" s="56">
        <v>8</v>
      </c>
      <c r="G548" s="64"/>
      <c r="H548" s="60">
        <f>E548*G548</f>
        <v>0</v>
      </c>
      <c r="I548" s="45">
        <f>F548*G548</f>
        <v>0</v>
      </c>
    </row>
    <row r="549" spans="1:9" ht="12.75">
      <c r="A549" s="45">
        <v>32506</v>
      </c>
      <c r="B549" s="71" t="s">
        <v>138</v>
      </c>
      <c r="C549" s="44">
        <v>17.8</v>
      </c>
      <c r="D549" s="44">
        <f t="shared" si="80"/>
        <v>27</v>
      </c>
      <c r="E549" s="44">
        <f>IF(F16&gt;=1,C549,D549)</f>
        <v>27</v>
      </c>
      <c r="F549" s="56">
        <v>1.9</v>
      </c>
      <c r="G549" s="64"/>
      <c r="H549" s="60">
        <f t="shared" si="81"/>
        <v>0</v>
      </c>
      <c r="I549" s="45">
        <f t="shared" si="82"/>
        <v>0</v>
      </c>
    </row>
    <row r="550" spans="1:9" ht="12.75">
      <c r="A550" s="8"/>
      <c r="B550" s="70" t="s">
        <v>152</v>
      </c>
      <c r="C550" s="8"/>
      <c r="D550" s="8"/>
      <c r="E550" s="8"/>
      <c r="F550" s="48"/>
      <c r="G550" s="191"/>
      <c r="H550" s="9"/>
      <c r="I550" s="8"/>
    </row>
    <row r="551" spans="1:9" ht="12.75">
      <c r="A551" s="45">
        <v>12202</v>
      </c>
      <c r="B551" s="71" t="s">
        <v>154</v>
      </c>
      <c r="C551" s="44">
        <v>277</v>
      </c>
      <c r="D551" s="44">
        <f>ROUND(C551*1.5,0)</f>
        <v>416</v>
      </c>
      <c r="E551" s="44">
        <f>IF(F16&gt;=1,C551,D551)</f>
        <v>416</v>
      </c>
      <c r="F551" s="56">
        <v>40</v>
      </c>
      <c r="G551" s="64"/>
      <c r="H551" s="60">
        <f>E551*G551</f>
        <v>0</v>
      </c>
      <c r="I551" s="45">
        <f>F551*G551</f>
        <v>0</v>
      </c>
    </row>
    <row r="552" spans="1:9" ht="12.75">
      <c r="A552" s="45">
        <v>12201</v>
      </c>
      <c r="B552" s="71" t="s">
        <v>153</v>
      </c>
      <c r="C552" s="44">
        <v>277</v>
      </c>
      <c r="D552" s="44">
        <f>ROUND(C552*1.5,0)</f>
        <v>416</v>
      </c>
      <c r="E552" s="44">
        <f>IF(F16&gt;=1,C552,D552)</f>
        <v>416</v>
      </c>
      <c r="F552" s="56">
        <v>40</v>
      </c>
      <c r="G552" s="64"/>
      <c r="H552" s="60">
        <f>E552*G552</f>
        <v>0</v>
      </c>
      <c r="I552" s="45">
        <f>F552*G552</f>
        <v>0</v>
      </c>
    </row>
    <row r="553" spans="1:9" ht="12.75">
      <c r="A553" s="75"/>
      <c r="B553" s="78" t="s">
        <v>911</v>
      </c>
      <c r="C553" s="75"/>
      <c r="D553" s="8"/>
      <c r="E553" s="8"/>
      <c r="F553" s="48"/>
      <c r="G553" s="191"/>
      <c r="H553" s="9"/>
      <c r="I553" s="8"/>
    </row>
    <row r="554" spans="1:9" ht="12.75">
      <c r="A554" s="162">
        <v>54101</v>
      </c>
      <c r="B554" s="189" t="s">
        <v>912</v>
      </c>
      <c r="C554" s="163">
        <v>89.3</v>
      </c>
      <c r="D554" s="44">
        <f>ROUND(C554*1.5,0)</f>
        <v>134</v>
      </c>
      <c r="E554" s="44">
        <f>IF(F16&gt;=1,C554,D554)</f>
        <v>134</v>
      </c>
      <c r="F554" s="56">
        <v>10</v>
      </c>
      <c r="G554" s="64"/>
      <c r="H554" s="60">
        <f>E554*G554</f>
        <v>0</v>
      </c>
      <c r="I554" s="45">
        <f>F554*G554</f>
        <v>0</v>
      </c>
    </row>
    <row r="555" spans="1:9" ht="12.75">
      <c r="A555" s="162">
        <v>54102</v>
      </c>
      <c r="B555" s="189" t="s">
        <v>913</v>
      </c>
      <c r="C555" s="163">
        <v>89.3</v>
      </c>
      <c r="D555" s="44">
        <f>ROUND(C555*1.5,0)</f>
        <v>134</v>
      </c>
      <c r="E555" s="44">
        <f>IF(F16&gt;=1,C555,D555)</f>
        <v>134</v>
      </c>
      <c r="F555" s="56">
        <v>10</v>
      </c>
      <c r="G555" s="64"/>
      <c r="H555" s="60">
        <f>E555*G555</f>
        <v>0</v>
      </c>
      <c r="I555" s="45">
        <f>F555*G555</f>
        <v>0</v>
      </c>
    </row>
    <row r="556" spans="1:9" ht="12.75">
      <c r="A556" s="8"/>
      <c r="B556" s="70" t="s">
        <v>691</v>
      </c>
      <c r="C556" s="8"/>
      <c r="D556" s="8"/>
      <c r="E556" s="8"/>
      <c r="F556" s="48"/>
      <c r="G556" s="191"/>
      <c r="H556" s="9"/>
      <c r="I556" s="8"/>
    </row>
    <row r="557" spans="1:9" ht="12.75">
      <c r="A557" s="47">
        <v>13201</v>
      </c>
      <c r="B557" s="72" t="s">
        <v>692</v>
      </c>
      <c r="C557" s="46">
        <v>108.2</v>
      </c>
      <c r="D557" s="46">
        <f>ROUND(C557*1.5,0)</f>
        <v>162</v>
      </c>
      <c r="E557" s="46">
        <f>IF(F16&gt;=1,C557,D557)</f>
        <v>162</v>
      </c>
      <c r="F557" s="57">
        <v>11.5</v>
      </c>
      <c r="G557" s="63"/>
      <c r="H557" s="61">
        <f>E557*G557</f>
        <v>0</v>
      </c>
      <c r="I557" s="47">
        <f>F557*G557</f>
        <v>0</v>
      </c>
    </row>
    <row r="558" spans="1:9" ht="12.75">
      <c r="A558" s="47">
        <v>13203</v>
      </c>
      <c r="B558" s="72" t="s">
        <v>693</v>
      </c>
      <c r="C558" s="46">
        <v>69.6</v>
      </c>
      <c r="D558" s="46">
        <f>ROUND(C558*1.5,0)</f>
        <v>104</v>
      </c>
      <c r="E558" s="46">
        <f>IF(F16&gt;=1,C558,D558)</f>
        <v>104</v>
      </c>
      <c r="F558" s="57">
        <v>7.6</v>
      </c>
      <c r="G558" s="63"/>
      <c r="H558" s="61">
        <f>E558*G558</f>
        <v>0</v>
      </c>
      <c r="I558" s="47">
        <f>F558*G558</f>
        <v>0</v>
      </c>
    </row>
    <row r="559" spans="1:9" ht="12.75">
      <c r="A559" s="47">
        <v>13202</v>
      </c>
      <c r="B559" s="72" t="s">
        <v>694</v>
      </c>
      <c r="C559" s="46">
        <v>139.1</v>
      </c>
      <c r="D559" s="46">
        <f>ROUND(C559*1.5,0)</f>
        <v>209</v>
      </c>
      <c r="E559" s="46">
        <f>IF(F16&gt;=1,C559,D559)</f>
        <v>209</v>
      </c>
      <c r="F559" s="57">
        <v>15</v>
      </c>
      <c r="G559" s="63"/>
      <c r="H559" s="61">
        <f>E559*G559</f>
        <v>0</v>
      </c>
      <c r="I559" s="47">
        <f>F559*G559</f>
        <v>0</v>
      </c>
    </row>
    <row r="560" spans="1:9" ht="12.75">
      <c r="A560" s="45">
        <v>13204</v>
      </c>
      <c r="B560" s="71" t="s">
        <v>701</v>
      </c>
      <c r="C560" s="44">
        <v>15.3</v>
      </c>
      <c r="D560" s="46">
        <f>ROUND(C560*1.5,0)</f>
        <v>23</v>
      </c>
      <c r="E560" s="46">
        <f>IF(F16&gt;=1,C560,D560)</f>
        <v>23</v>
      </c>
      <c r="F560" s="57">
        <v>1.5</v>
      </c>
      <c r="G560" s="63"/>
      <c r="H560" s="61">
        <f>E560*G560</f>
        <v>0</v>
      </c>
      <c r="I560" s="47">
        <f>F560*G560</f>
        <v>0</v>
      </c>
    </row>
    <row r="561" spans="1:9" ht="12.75">
      <c r="A561" s="75"/>
      <c r="B561" s="78" t="s">
        <v>914</v>
      </c>
      <c r="C561" s="75"/>
      <c r="D561" s="8"/>
      <c r="E561" s="8"/>
      <c r="F561" s="76"/>
      <c r="G561" s="191"/>
      <c r="H561" s="9"/>
      <c r="I561" s="8"/>
    </row>
    <row r="562" spans="1:9" ht="12.75">
      <c r="A562" s="162">
        <v>13804</v>
      </c>
      <c r="B562" s="189" t="s">
        <v>915</v>
      </c>
      <c r="C562" s="163">
        <v>35.9</v>
      </c>
      <c r="D562" s="44">
        <f>ROUND(C562*1.5,0)</f>
        <v>54</v>
      </c>
      <c r="E562" s="44">
        <f>IF(F16&gt;=1,C562,D562)</f>
        <v>54</v>
      </c>
      <c r="F562" s="164">
        <v>3.5</v>
      </c>
      <c r="G562" s="64"/>
      <c r="H562" s="60">
        <f>E562*G562</f>
        <v>0</v>
      </c>
      <c r="I562" s="45">
        <f>F562*G562</f>
        <v>0</v>
      </c>
    </row>
    <row r="563" spans="1:9" ht="12.75">
      <c r="A563" s="162">
        <v>13805</v>
      </c>
      <c r="B563" s="189" t="s">
        <v>941</v>
      </c>
      <c r="C563" s="163">
        <v>45.1</v>
      </c>
      <c r="D563" s="44">
        <f>ROUND(C563*1.5,0)</f>
        <v>68</v>
      </c>
      <c r="E563" s="44">
        <f>IF(F16&gt;=1,C563,D563)</f>
        <v>68</v>
      </c>
      <c r="F563" s="168">
        <v>4.4</v>
      </c>
      <c r="G563" s="64"/>
      <c r="H563" s="60">
        <f>E563*G563</f>
        <v>0</v>
      </c>
      <c r="I563" s="45">
        <f>F563*G563</f>
        <v>0</v>
      </c>
    </row>
    <row r="564" spans="1:9" ht="12.75">
      <c r="A564" s="162">
        <v>13803</v>
      </c>
      <c r="B564" s="189" t="s">
        <v>916</v>
      </c>
      <c r="C564" s="163">
        <v>35.9</v>
      </c>
      <c r="D564" s="44">
        <f>ROUND(C564*1.5,0)</f>
        <v>54</v>
      </c>
      <c r="E564" s="44">
        <f>IF(F16&gt;=1,C564,D564)</f>
        <v>54</v>
      </c>
      <c r="F564" s="164">
        <v>3.5</v>
      </c>
      <c r="G564" s="64"/>
      <c r="H564" s="60">
        <f>E564*G564</f>
        <v>0</v>
      </c>
      <c r="I564" s="45">
        <f>F564*G564</f>
        <v>0</v>
      </c>
    </row>
    <row r="565" spans="1:9" ht="12.75">
      <c r="A565" s="162">
        <v>13802</v>
      </c>
      <c r="B565" s="189" t="s">
        <v>917</v>
      </c>
      <c r="C565" s="163">
        <v>46.8</v>
      </c>
      <c r="D565" s="44">
        <f>ROUND(C565*1.5,0)</f>
        <v>70</v>
      </c>
      <c r="E565" s="44">
        <f>IF(F16&gt;=1,C565,D565)</f>
        <v>70</v>
      </c>
      <c r="F565" s="164">
        <v>4.5</v>
      </c>
      <c r="G565" s="64"/>
      <c r="H565" s="60">
        <f>E565*G565</f>
        <v>0</v>
      </c>
      <c r="I565" s="45">
        <f>F565*G565</f>
        <v>0</v>
      </c>
    </row>
    <row r="566" spans="1:9" ht="12.75">
      <c r="A566" s="162">
        <v>13801</v>
      </c>
      <c r="B566" s="189" t="s">
        <v>918</v>
      </c>
      <c r="C566" s="163">
        <v>35.9</v>
      </c>
      <c r="D566" s="44">
        <f>ROUND(C566*1.5,0)</f>
        <v>54</v>
      </c>
      <c r="E566" s="44">
        <f>IF(F16&gt;=1,C566,D566)</f>
        <v>54</v>
      </c>
      <c r="F566" s="164">
        <v>3.5</v>
      </c>
      <c r="G566" s="64"/>
      <c r="H566" s="60">
        <f>E566*G566</f>
        <v>0</v>
      </c>
      <c r="I566" s="45">
        <f>F566*G566</f>
        <v>0</v>
      </c>
    </row>
    <row r="567" spans="1:9" ht="12.75">
      <c r="A567" s="8"/>
      <c r="B567" s="70" t="s">
        <v>720</v>
      </c>
      <c r="C567" s="8"/>
      <c r="D567" s="8"/>
      <c r="E567" s="8"/>
      <c r="F567" s="48"/>
      <c r="G567" s="191"/>
      <c r="H567" s="9"/>
      <c r="I567" s="8"/>
    </row>
    <row r="568" spans="1:9" ht="12.75">
      <c r="A568" s="47">
        <v>43301</v>
      </c>
      <c r="B568" s="72" t="s">
        <v>721</v>
      </c>
      <c r="C568" s="46">
        <v>116.8</v>
      </c>
      <c r="D568" s="46">
        <f>ROUND(C568*1.5,0)</f>
        <v>175</v>
      </c>
      <c r="E568" s="46">
        <f>IF(F16&gt;=1,C568,D568)</f>
        <v>175</v>
      </c>
      <c r="F568" s="57">
        <v>10</v>
      </c>
      <c r="G568" s="63"/>
      <c r="H568" s="61">
        <f>E568*G568</f>
        <v>0</v>
      </c>
      <c r="I568" s="47">
        <f>F568*G568</f>
        <v>0</v>
      </c>
    </row>
    <row r="569" spans="1:9" ht="12.75">
      <c r="A569" s="8"/>
      <c r="B569" s="70" t="s">
        <v>284</v>
      </c>
      <c r="C569" s="8"/>
      <c r="D569" s="8"/>
      <c r="E569" s="8"/>
      <c r="F569" s="48"/>
      <c r="G569" s="191"/>
      <c r="H569" s="9"/>
      <c r="I569" s="8"/>
    </row>
    <row r="570" spans="1:9" ht="12.75">
      <c r="A570" s="45">
        <v>12011</v>
      </c>
      <c r="B570" s="71" t="s">
        <v>316</v>
      </c>
      <c r="C570" s="44">
        <v>72.1</v>
      </c>
      <c r="D570" s="44">
        <f aca="true" t="shared" si="83" ref="D570:D593">ROUND(C570*1.5,0)</f>
        <v>108</v>
      </c>
      <c r="E570" s="44">
        <f>IF(F16&gt;=1,C570,D570)</f>
        <v>108</v>
      </c>
      <c r="F570" s="56">
        <v>8.3</v>
      </c>
      <c r="G570" s="64"/>
      <c r="H570" s="60">
        <f aca="true" t="shared" si="84" ref="H570:H593">E570*G570</f>
        <v>0</v>
      </c>
      <c r="I570" s="45">
        <f aca="true" t="shared" si="85" ref="I570:I593">F570*G570</f>
        <v>0</v>
      </c>
    </row>
    <row r="571" spans="1:9" ht="12.75">
      <c r="A571" s="45">
        <v>12016</v>
      </c>
      <c r="B571" s="71" t="s">
        <v>240</v>
      </c>
      <c r="C571" s="44">
        <v>62.3</v>
      </c>
      <c r="D571" s="44">
        <f t="shared" si="83"/>
        <v>93</v>
      </c>
      <c r="E571" s="44">
        <f>IF(F16&gt;=1,C571,D571)</f>
        <v>93</v>
      </c>
      <c r="F571" s="56">
        <v>7</v>
      </c>
      <c r="G571" s="64"/>
      <c r="H571" s="60">
        <f t="shared" si="84"/>
        <v>0</v>
      </c>
      <c r="I571" s="45">
        <f t="shared" si="85"/>
        <v>0</v>
      </c>
    </row>
    <row r="572" spans="1:9" ht="12.75">
      <c r="A572" s="45">
        <v>12002</v>
      </c>
      <c r="B572" s="71" t="s">
        <v>247</v>
      </c>
      <c r="C572" s="44">
        <v>57.3</v>
      </c>
      <c r="D572" s="44">
        <f t="shared" si="83"/>
        <v>86</v>
      </c>
      <c r="E572" s="44">
        <f>IF(F16&gt;=1,C572,D572)</f>
        <v>86</v>
      </c>
      <c r="F572" s="56">
        <v>6.3</v>
      </c>
      <c r="G572" s="64"/>
      <c r="H572" s="60">
        <f t="shared" si="84"/>
        <v>0</v>
      </c>
      <c r="I572" s="45">
        <f t="shared" si="85"/>
        <v>0</v>
      </c>
    </row>
    <row r="573" spans="1:9" ht="12.75">
      <c r="A573" s="45">
        <v>12014</v>
      </c>
      <c r="B573" s="71" t="s">
        <v>244</v>
      </c>
      <c r="C573" s="44">
        <v>103.5</v>
      </c>
      <c r="D573" s="44">
        <f t="shared" si="83"/>
        <v>155</v>
      </c>
      <c r="E573" s="44">
        <f>IF(F16&gt;=1,C573,D573)</f>
        <v>155</v>
      </c>
      <c r="F573" s="56">
        <v>13.3</v>
      </c>
      <c r="G573" s="64"/>
      <c r="H573" s="60">
        <f t="shared" si="84"/>
        <v>0</v>
      </c>
      <c r="I573" s="45">
        <f t="shared" si="85"/>
        <v>0</v>
      </c>
    </row>
    <row r="574" spans="1:9" ht="12.75">
      <c r="A574" s="45">
        <v>12027</v>
      </c>
      <c r="B574" s="71" t="s">
        <v>238</v>
      </c>
      <c r="C574" s="44">
        <v>68</v>
      </c>
      <c r="D574" s="44">
        <f t="shared" si="83"/>
        <v>102</v>
      </c>
      <c r="E574" s="44">
        <f>IF(F16&gt;=1,C574,D574)</f>
        <v>102</v>
      </c>
      <c r="F574" s="56">
        <v>8</v>
      </c>
      <c r="G574" s="64"/>
      <c r="H574" s="60">
        <f t="shared" si="84"/>
        <v>0</v>
      </c>
      <c r="I574" s="45">
        <f t="shared" si="85"/>
        <v>0</v>
      </c>
    </row>
    <row r="575" spans="1:9" ht="12.75">
      <c r="A575" s="45">
        <v>12025</v>
      </c>
      <c r="B575" s="71" t="s">
        <v>17</v>
      </c>
      <c r="C575" s="44">
        <v>53.4</v>
      </c>
      <c r="D575" s="44">
        <f t="shared" si="83"/>
        <v>80</v>
      </c>
      <c r="E575" s="44">
        <f>IF(F16&gt;=1,C575,D575)</f>
        <v>80</v>
      </c>
      <c r="F575" s="56">
        <v>5.8</v>
      </c>
      <c r="G575" s="64"/>
      <c r="H575" s="60">
        <f t="shared" si="84"/>
        <v>0</v>
      </c>
      <c r="I575" s="45">
        <f t="shared" si="85"/>
        <v>0</v>
      </c>
    </row>
    <row r="576" spans="1:9" ht="12.75">
      <c r="A576" s="45">
        <v>12024</v>
      </c>
      <c r="B576" s="71" t="s">
        <v>12</v>
      </c>
      <c r="C576" s="44">
        <v>63.2</v>
      </c>
      <c r="D576" s="44">
        <f t="shared" si="83"/>
        <v>95</v>
      </c>
      <c r="E576" s="44">
        <f>IF(F16&gt;=1,C576,D576)</f>
        <v>95</v>
      </c>
      <c r="F576" s="56">
        <v>7</v>
      </c>
      <c r="G576" s="64"/>
      <c r="H576" s="60">
        <f t="shared" si="84"/>
        <v>0</v>
      </c>
      <c r="I576" s="45">
        <f t="shared" si="85"/>
        <v>0</v>
      </c>
    </row>
    <row r="577" spans="1:9" ht="12.75">
      <c r="A577" s="45">
        <v>12019</v>
      </c>
      <c r="B577" s="71" t="s">
        <v>315</v>
      </c>
      <c r="C577" s="44">
        <v>62.9</v>
      </c>
      <c r="D577" s="44">
        <f>ROUND(C577*1.5,0)</f>
        <v>94</v>
      </c>
      <c r="E577" s="44">
        <f>IF(F16&gt;=1,C577,D577)</f>
        <v>94</v>
      </c>
      <c r="F577" s="56">
        <v>6.8</v>
      </c>
      <c r="G577" s="64"/>
      <c r="H577" s="60">
        <f>E577*G577</f>
        <v>0</v>
      </c>
      <c r="I577" s="45">
        <f>F577*G577</f>
        <v>0</v>
      </c>
    </row>
    <row r="578" spans="1:9" ht="12.75">
      <c r="A578" s="45">
        <v>12001</v>
      </c>
      <c r="B578" s="71" t="s">
        <v>242</v>
      </c>
      <c r="C578" s="44">
        <v>51.8</v>
      </c>
      <c r="D578" s="44">
        <f t="shared" si="83"/>
        <v>78</v>
      </c>
      <c r="E578" s="44">
        <f>IF(F16&gt;=1,C578,D578)</f>
        <v>78</v>
      </c>
      <c r="F578" s="56">
        <v>6</v>
      </c>
      <c r="G578" s="64"/>
      <c r="H578" s="60">
        <f t="shared" si="84"/>
        <v>0</v>
      </c>
      <c r="I578" s="45">
        <f t="shared" si="85"/>
        <v>0</v>
      </c>
    </row>
    <row r="579" spans="1:9" ht="12.75">
      <c r="A579" s="45">
        <v>12012</v>
      </c>
      <c r="B579" s="71" t="s">
        <v>319</v>
      </c>
      <c r="C579" s="44">
        <v>78.5</v>
      </c>
      <c r="D579" s="44">
        <f t="shared" si="83"/>
        <v>118</v>
      </c>
      <c r="E579" s="44">
        <f>IF(F16&gt;=1,C579,D579)</f>
        <v>118</v>
      </c>
      <c r="F579" s="56">
        <v>8</v>
      </c>
      <c r="G579" s="64"/>
      <c r="H579" s="60">
        <f t="shared" si="84"/>
        <v>0</v>
      </c>
      <c r="I579" s="45">
        <f t="shared" si="85"/>
        <v>0</v>
      </c>
    </row>
    <row r="580" spans="1:9" ht="12.75">
      <c r="A580" s="45">
        <v>12013</v>
      </c>
      <c r="B580" s="71" t="s">
        <v>320</v>
      </c>
      <c r="C580" s="44">
        <v>78.5</v>
      </c>
      <c r="D580" s="44">
        <f t="shared" si="83"/>
        <v>118</v>
      </c>
      <c r="E580" s="44">
        <f>IF(F16&gt;=1,C580,D580)</f>
        <v>118</v>
      </c>
      <c r="F580" s="56">
        <v>8</v>
      </c>
      <c r="G580" s="64"/>
      <c r="H580" s="60">
        <f t="shared" si="84"/>
        <v>0</v>
      </c>
      <c r="I580" s="45">
        <f t="shared" si="85"/>
        <v>0</v>
      </c>
    </row>
    <row r="581" spans="1:9" ht="12.75">
      <c r="A581" s="45">
        <v>12021</v>
      </c>
      <c r="B581" s="71" t="s">
        <v>14</v>
      </c>
      <c r="C581" s="44">
        <v>78.5</v>
      </c>
      <c r="D581" s="44">
        <f t="shared" si="83"/>
        <v>118</v>
      </c>
      <c r="E581" s="44">
        <f>IF(F16&gt;=1,C581,D581)</f>
        <v>118</v>
      </c>
      <c r="F581" s="56">
        <v>8</v>
      </c>
      <c r="G581" s="64"/>
      <c r="H581" s="60">
        <f t="shared" si="84"/>
        <v>0</v>
      </c>
      <c r="I581" s="45">
        <f t="shared" si="85"/>
        <v>0</v>
      </c>
    </row>
    <row r="582" spans="1:9" ht="12.75">
      <c r="A582" s="45">
        <v>12028</v>
      </c>
      <c r="B582" s="71" t="s">
        <v>241</v>
      </c>
      <c r="C582" s="44">
        <v>82.5</v>
      </c>
      <c r="D582" s="44">
        <f t="shared" si="83"/>
        <v>124</v>
      </c>
      <c r="E582" s="44">
        <f>IF(F16&gt;=1,C582,D582)</f>
        <v>124</v>
      </c>
      <c r="F582" s="56">
        <v>9</v>
      </c>
      <c r="G582" s="64"/>
      <c r="H582" s="60">
        <f t="shared" si="84"/>
        <v>0</v>
      </c>
      <c r="I582" s="45">
        <f t="shared" si="85"/>
        <v>0</v>
      </c>
    </row>
    <row r="583" spans="1:9" ht="12.75">
      <c r="A583" s="45">
        <v>12003</v>
      </c>
      <c r="B583" s="71" t="s">
        <v>16</v>
      </c>
      <c r="C583" s="44">
        <v>53.4</v>
      </c>
      <c r="D583" s="44">
        <f t="shared" si="83"/>
        <v>80</v>
      </c>
      <c r="E583" s="44">
        <f>IF(F16&gt;=1,C583,D583)</f>
        <v>80</v>
      </c>
      <c r="F583" s="56">
        <v>6</v>
      </c>
      <c r="G583" s="64"/>
      <c r="H583" s="60">
        <f t="shared" si="84"/>
        <v>0</v>
      </c>
      <c r="I583" s="45">
        <f t="shared" si="85"/>
        <v>0</v>
      </c>
    </row>
    <row r="584" spans="1:9" ht="12.75">
      <c r="A584" s="162">
        <v>12029</v>
      </c>
      <c r="B584" s="189" t="s">
        <v>919</v>
      </c>
      <c r="C584" s="163">
        <v>2.8</v>
      </c>
      <c r="D584" s="44">
        <f>ROUND(C584*1.5,0)</f>
        <v>4</v>
      </c>
      <c r="E584" s="44">
        <f>IF(F16&gt;=1,C584,D584)</f>
        <v>4</v>
      </c>
      <c r="F584" s="56">
        <v>0.1</v>
      </c>
      <c r="G584" s="64"/>
      <c r="H584" s="60">
        <f>E584*G584</f>
        <v>0</v>
      </c>
      <c r="I584" s="45">
        <f>F584*G584</f>
        <v>0</v>
      </c>
    </row>
    <row r="585" spans="1:9" ht="12.75">
      <c r="A585" s="162">
        <v>12008</v>
      </c>
      <c r="B585" s="189" t="s">
        <v>318</v>
      </c>
      <c r="C585" s="163">
        <v>69.8</v>
      </c>
      <c r="D585" s="44">
        <f>ROUND(C585*1.5,0)</f>
        <v>105</v>
      </c>
      <c r="E585" s="44">
        <f>IF(F16&gt;=1,C585,D585)</f>
        <v>105</v>
      </c>
      <c r="F585" s="164">
        <v>7.4</v>
      </c>
      <c r="G585" s="64"/>
      <c r="H585" s="60">
        <f>E585*G585</f>
        <v>0</v>
      </c>
      <c r="I585" s="45">
        <f>F585*G585</f>
        <v>0</v>
      </c>
    </row>
    <row r="586" spans="1:9" ht="12.75">
      <c r="A586" s="162">
        <v>12009</v>
      </c>
      <c r="B586" s="189" t="s">
        <v>239</v>
      </c>
      <c r="C586" s="163">
        <v>71.8</v>
      </c>
      <c r="D586" s="44">
        <f t="shared" si="83"/>
        <v>108</v>
      </c>
      <c r="E586" s="44">
        <f>IF(F16&gt;=1,C586,D586)</f>
        <v>108</v>
      </c>
      <c r="F586" s="164">
        <v>8</v>
      </c>
      <c r="G586" s="64"/>
      <c r="H586" s="60">
        <f t="shared" si="84"/>
        <v>0</v>
      </c>
      <c r="I586" s="45">
        <f t="shared" si="85"/>
        <v>0</v>
      </c>
    </row>
    <row r="587" spans="1:9" ht="12.75">
      <c r="A587" s="162">
        <v>12026</v>
      </c>
      <c r="B587" s="189" t="s">
        <v>248</v>
      </c>
      <c r="C587" s="163">
        <v>54.3</v>
      </c>
      <c r="D587" s="44">
        <f t="shared" si="83"/>
        <v>81</v>
      </c>
      <c r="E587" s="44">
        <f>IF(F16&gt;=1,C587,D587)</f>
        <v>81</v>
      </c>
      <c r="F587" s="164">
        <v>6</v>
      </c>
      <c r="G587" s="64"/>
      <c r="H587" s="60">
        <f t="shared" si="84"/>
        <v>0</v>
      </c>
      <c r="I587" s="45">
        <f t="shared" si="85"/>
        <v>0</v>
      </c>
    </row>
    <row r="588" spans="1:9" ht="12.75">
      <c r="A588" s="162">
        <v>12023</v>
      </c>
      <c r="B588" s="189" t="s">
        <v>15</v>
      </c>
      <c r="C588" s="163">
        <v>32</v>
      </c>
      <c r="D588" s="44">
        <f t="shared" si="83"/>
        <v>48</v>
      </c>
      <c r="E588" s="44">
        <f>IF(F16&gt;=1,C588,D588)</f>
        <v>48</v>
      </c>
      <c r="F588" s="164">
        <v>3.5</v>
      </c>
      <c r="G588" s="64"/>
      <c r="H588" s="60">
        <f t="shared" si="84"/>
        <v>0</v>
      </c>
      <c r="I588" s="45">
        <f t="shared" si="85"/>
        <v>0</v>
      </c>
    </row>
    <row r="589" spans="1:9" ht="12.75">
      <c r="A589" s="162">
        <v>12017</v>
      </c>
      <c r="B589" s="189" t="s">
        <v>317</v>
      </c>
      <c r="C589" s="163">
        <v>65.4</v>
      </c>
      <c r="D589" s="44">
        <f t="shared" si="83"/>
        <v>98</v>
      </c>
      <c r="E589" s="44">
        <f>IF(F16&gt;=1,C589,D589)</f>
        <v>98</v>
      </c>
      <c r="F589" s="164">
        <v>7.7</v>
      </c>
      <c r="G589" s="64"/>
      <c r="H589" s="60">
        <f t="shared" si="84"/>
        <v>0</v>
      </c>
      <c r="I589" s="45">
        <f t="shared" si="85"/>
        <v>0</v>
      </c>
    </row>
    <row r="590" spans="1:9" ht="12.75">
      <c r="A590" s="162">
        <v>12018</v>
      </c>
      <c r="B590" s="189" t="s">
        <v>243</v>
      </c>
      <c r="C590" s="163">
        <v>82.4</v>
      </c>
      <c r="D590" s="44">
        <f t="shared" si="83"/>
        <v>124</v>
      </c>
      <c r="E590" s="44">
        <f>IF(F16&gt;=1,C590,D590)</f>
        <v>124</v>
      </c>
      <c r="F590" s="164">
        <v>10</v>
      </c>
      <c r="G590" s="64"/>
      <c r="H590" s="60">
        <f t="shared" si="84"/>
        <v>0</v>
      </c>
      <c r="I590" s="45">
        <f t="shared" si="85"/>
        <v>0</v>
      </c>
    </row>
    <row r="591" spans="1:9" ht="12.75">
      <c r="A591" s="162">
        <v>12030</v>
      </c>
      <c r="B591" s="189" t="s">
        <v>920</v>
      </c>
      <c r="C591" s="163">
        <v>2.8</v>
      </c>
      <c r="D591" s="44">
        <f t="shared" si="83"/>
        <v>4</v>
      </c>
      <c r="E591" s="44">
        <f>IF(F16&gt;=1,C591,D591)</f>
        <v>4</v>
      </c>
      <c r="F591" s="164">
        <v>0.1</v>
      </c>
      <c r="G591" s="64"/>
      <c r="H591" s="60">
        <f t="shared" si="84"/>
        <v>0</v>
      </c>
      <c r="I591" s="45">
        <f t="shared" si="85"/>
        <v>0</v>
      </c>
    </row>
    <row r="592" spans="1:9" ht="12.75">
      <c r="A592" s="162">
        <v>12022</v>
      </c>
      <c r="B592" s="189" t="s">
        <v>13</v>
      </c>
      <c r="C592" s="163">
        <v>81.4</v>
      </c>
      <c r="D592" s="44">
        <f t="shared" si="83"/>
        <v>122</v>
      </c>
      <c r="E592" s="44">
        <f>IF(F16&gt;=1,C592,D592)</f>
        <v>122</v>
      </c>
      <c r="F592" s="164">
        <v>9</v>
      </c>
      <c r="G592" s="64"/>
      <c r="H592" s="60">
        <f t="shared" si="84"/>
        <v>0</v>
      </c>
      <c r="I592" s="45">
        <f t="shared" si="85"/>
        <v>0</v>
      </c>
    </row>
    <row r="593" spans="1:9" ht="12.75">
      <c r="A593" s="162">
        <v>12004</v>
      </c>
      <c r="B593" s="189" t="s">
        <v>245</v>
      </c>
      <c r="C593" s="163">
        <v>57.6</v>
      </c>
      <c r="D593" s="44">
        <f t="shared" si="83"/>
        <v>86</v>
      </c>
      <c r="E593" s="44">
        <f>IF(F16&gt;=1,C593,D593)</f>
        <v>86</v>
      </c>
      <c r="F593" s="164">
        <v>6.8</v>
      </c>
      <c r="G593" s="64"/>
      <c r="H593" s="60">
        <f t="shared" si="84"/>
        <v>0</v>
      </c>
      <c r="I593" s="45">
        <f t="shared" si="85"/>
        <v>0</v>
      </c>
    </row>
    <row r="594" spans="1:9" ht="12.75">
      <c r="A594" s="162">
        <v>12020</v>
      </c>
      <c r="B594" s="189" t="s">
        <v>246</v>
      </c>
      <c r="C594" s="163">
        <v>87.6</v>
      </c>
      <c r="D594" s="44">
        <f>ROUND(C594*1.5,0)</f>
        <v>131</v>
      </c>
      <c r="E594" s="44">
        <f>IF(F16&gt;=1,C594,D594)</f>
        <v>131</v>
      </c>
      <c r="F594" s="164">
        <v>9.5</v>
      </c>
      <c r="G594" s="64"/>
      <c r="H594" s="60">
        <f>E594*G594</f>
        <v>0</v>
      </c>
      <c r="I594" s="45">
        <f>F594*G594</f>
        <v>0</v>
      </c>
    </row>
    <row r="595" spans="1:9" ht="12.75">
      <c r="A595" s="8"/>
      <c r="B595" s="70" t="s">
        <v>303</v>
      </c>
      <c r="C595" s="8"/>
      <c r="D595" s="8"/>
      <c r="E595" s="8"/>
      <c r="F595" s="48"/>
      <c r="G595" s="191"/>
      <c r="H595" s="9"/>
      <c r="I595" s="8"/>
    </row>
    <row r="596" spans="1:9" ht="12.75">
      <c r="A596" s="45">
        <v>30215</v>
      </c>
      <c r="B596" s="71" t="s">
        <v>349</v>
      </c>
      <c r="C596" s="44">
        <v>56.5</v>
      </c>
      <c r="D596" s="44">
        <f>ROUND(C596*1.5,0)</f>
        <v>85</v>
      </c>
      <c r="E596" s="44">
        <f>IF(F16&gt;=1,C596,D596)</f>
        <v>85</v>
      </c>
      <c r="F596" s="56">
        <v>5.5</v>
      </c>
      <c r="G596" s="64"/>
      <c r="H596" s="60">
        <f>E596*G596</f>
        <v>0</v>
      </c>
      <c r="I596" s="45">
        <f>F596*G596</f>
        <v>0</v>
      </c>
    </row>
    <row r="597" spans="1:9" ht="12.75">
      <c r="A597" s="45">
        <v>30214</v>
      </c>
      <c r="B597" s="71" t="s">
        <v>362</v>
      </c>
      <c r="C597" s="44">
        <v>56.5</v>
      </c>
      <c r="D597" s="44">
        <f>ROUND(C597*1.5,0)</f>
        <v>85</v>
      </c>
      <c r="E597" s="44">
        <f>IF(F16&gt;=1,C597,D597)</f>
        <v>85</v>
      </c>
      <c r="F597" s="56">
        <v>5.5</v>
      </c>
      <c r="G597" s="64"/>
      <c r="H597" s="60">
        <f>E597*G597</f>
        <v>0</v>
      </c>
      <c r="I597" s="45">
        <f>F597*G597</f>
        <v>0</v>
      </c>
    </row>
    <row r="598" spans="1:9" ht="12.75">
      <c r="A598" s="45">
        <v>30213</v>
      </c>
      <c r="B598" s="71" t="s">
        <v>369</v>
      </c>
      <c r="C598" s="44">
        <v>56.5</v>
      </c>
      <c r="D598" s="44">
        <f>ROUND(C598*1.5,0)</f>
        <v>85</v>
      </c>
      <c r="E598" s="44">
        <f>IF(F16&gt;=1,C598,D598)</f>
        <v>85</v>
      </c>
      <c r="F598" s="56">
        <v>5.5</v>
      </c>
      <c r="G598" s="64"/>
      <c r="H598" s="60">
        <f>E598*G598</f>
        <v>0</v>
      </c>
      <c r="I598" s="45">
        <f>F598*G598</f>
        <v>0</v>
      </c>
    </row>
    <row r="599" spans="1:9" ht="12.75">
      <c r="A599" s="45">
        <v>30221</v>
      </c>
      <c r="B599" s="71" t="s">
        <v>396</v>
      </c>
      <c r="C599" s="44">
        <v>11.7</v>
      </c>
      <c r="D599" s="44">
        <f>ROUND(C599*1.5,0)</f>
        <v>18</v>
      </c>
      <c r="E599" s="44">
        <f>IF(F16&gt;=1,C599,D599)</f>
        <v>18</v>
      </c>
      <c r="F599" s="56">
        <v>1.3</v>
      </c>
      <c r="G599" s="64"/>
      <c r="H599" s="60">
        <f>E599*G599</f>
        <v>0</v>
      </c>
      <c r="I599" s="45">
        <f>F599*G599</f>
        <v>0</v>
      </c>
    </row>
    <row r="600" spans="1:9" ht="12.75">
      <c r="A600" s="45">
        <v>30216</v>
      </c>
      <c r="B600" s="71" t="s">
        <v>229</v>
      </c>
      <c r="C600" s="44">
        <v>56.5</v>
      </c>
      <c r="D600" s="44">
        <f>ROUND(C600*1.5,0)</f>
        <v>85</v>
      </c>
      <c r="E600" s="44">
        <f>IF(F16&gt;=1,C600,D600)</f>
        <v>85</v>
      </c>
      <c r="F600" s="56">
        <v>5.5</v>
      </c>
      <c r="G600" s="64"/>
      <c r="H600" s="60">
        <f>E600*G600</f>
        <v>0</v>
      </c>
      <c r="I600" s="45">
        <f>F600*G600</f>
        <v>0</v>
      </c>
    </row>
    <row r="601" spans="1:9" ht="12.75">
      <c r="A601" s="8"/>
      <c r="B601" s="70" t="s">
        <v>337</v>
      </c>
      <c r="C601" s="8"/>
      <c r="D601" s="8"/>
      <c r="E601" s="8"/>
      <c r="F601" s="48"/>
      <c r="G601" s="191"/>
      <c r="H601" s="9"/>
      <c r="I601" s="8"/>
    </row>
    <row r="602" spans="1:9" ht="12.75">
      <c r="A602" s="282">
        <v>12111</v>
      </c>
      <c r="B602" s="283" t="s">
        <v>743</v>
      </c>
      <c r="C602" s="284">
        <v>49.5</v>
      </c>
      <c r="D602" s="44">
        <f aca="true" t="shared" si="86" ref="D602:D607">ROUND(C602*1.5,0)</f>
        <v>74</v>
      </c>
      <c r="E602" s="44">
        <f>IF(F16&gt;=1,C602,D602)</f>
        <v>74</v>
      </c>
      <c r="F602" s="285">
        <v>5.8</v>
      </c>
      <c r="G602" s="66"/>
      <c r="H602" s="60">
        <f aca="true" t="shared" si="87" ref="H602:H607">E602*G602</f>
        <v>0</v>
      </c>
      <c r="I602" s="45">
        <f aca="true" t="shared" si="88" ref="I602:I607">F602*G602</f>
        <v>0</v>
      </c>
    </row>
    <row r="603" spans="1:9" ht="12.75">
      <c r="A603" s="282">
        <v>12106</v>
      </c>
      <c r="B603" s="283" t="s">
        <v>633</v>
      </c>
      <c r="C603" s="284">
        <v>104.9</v>
      </c>
      <c r="D603" s="44">
        <f t="shared" si="86"/>
        <v>157</v>
      </c>
      <c r="E603" s="44">
        <f>IF(F16&gt;=1,C603,D603)</f>
        <v>157</v>
      </c>
      <c r="F603" s="285">
        <v>10</v>
      </c>
      <c r="G603" s="64"/>
      <c r="H603" s="60">
        <f t="shared" si="87"/>
        <v>0</v>
      </c>
      <c r="I603" s="45">
        <f t="shared" si="88"/>
        <v>0</v>
      </c>
    </row>
    <row r="604" spans="1:9" ht="12.75">
      <c r="A604" s="282">
        <v>12109</v>
      </c>
      <c r="B604" s="283" t="s">
        <v>961</v>
      </c>
      <c r="C604" s="284">
        <v>55.1</v>
      </c>
      <c r="D604" s="44">
        <f t="shared" si="86"/>
        <v>83</v>
      </c>
      <c r="E604" s="44">
        <f>IF(F16&gt;=1,C604,D604)</f>
        <v>83</v>
      </c>
      <c r="F604" s="285">
        <v>6</v>
      </c>
      <c r="G604" s="64"/>
      <c r="H604" s="60">
        <f t="shared" si="87"/>
        <v>0</v>
      </c>
      <c r="I604" s="45">
        <f t="shared" si="88"/>
        <v>0</v>
      </c>
    </row>
    <row r="605" spans="1:9" ht="12.75">
      <c r="A605" s="282">
        <v>12108</v>
      </c>
      <c r="B605" s="283" t="s">
        <v>228</v>
      </c>
      <c r="C605" s="284">
        <v>45.7</v>
      </c>
      <c r="D605" s="44">
        <f t="shared" si="86"/>
        <v>69</v>
      </c>
      <c r="E605" s="44">
        <f>IF(F16&gt;=1,C605,D605)</f>
        <v>69</v>
      </c>
      <c r="F605" s="285">
        <v>5.5</v>
      </c>
      <c r="G605" s="64"/>
      <c r="H605" s="60">
        <f t="shared" si="87"/>
        <v>0</v>
      </c>
      <c r="I605" s="45">
        <f t="shared" si="88"/>
        <v>0</v>
      </c>
    </row>
    <row r="606" spans="1:9" ht="12.75">
      <c r="A606" s="282">
        <v>12107</v>
      </c>
      <c r="B606" s="283" t="s">
        <v>960</v>
      </c>
      <c r="C606" s="284">
        <v>49.5</v>
      </c>
      <c r="D606" s="44">
        <f t="shared" si="86"/>
        <v>74</v>
      </c>
      <c r="E606" s="44">
        <f>IF(F16&gt;=1,C606,D606)</f>
        <v>74</v>
      </c>
      <c r="F606" s="285">
        <v>5.8</v>
      </c>
      <c r="G606" s="64"/>
      <c r="H606" s="60">
        <f t="shared" si="87"/>
        <v>0</v>
      </c>
      <c r="I606" s="45">
        <f t="shared" si="88"/>
        <v>0</v>
      </c>
    </row>
    <row r="607" spans="1:9" ht="12.75">
      <c r="A607" s="282">
        <v>12110</v>
      </c>
      <c r="B607" s="283" t="s">
        <v>744</v>
      </c>
      <c r="C607" s="284">
        <v>49.5</v>
      </c>
      <c r="D607" s="44">
        <f t="shared" si="86"/>
        <v>74</v>
      </c>
      <c r="E607" s="44">
        <f>IF(F16&gt;=1,C607,D607)</f>
        <v>74</v>
      </c>
      <c r="F607" s="285">
        <v>6.1</v>
      </c>
      <c r="G607" s="64"/>
      <c r="H607" s="60">
        <f t="shared" si="87"/>
        <v>0</v>
      </c>
      <c r="I607" s="45">
        <f t="shared" si="88"/>
        <v>0</v>
      </c>
    </row>
    <row r="608" spans="1:9" ht="12.75">
      <c r="A608" s="8"/>
      <c r="B608" s="70" t="s">
        <v>493</v>
      </c>
      <c r="C608" s="8"/>
      <c r="D608" s="8"/>
      <c r="E608" s="8"/>
      <c r="F608" s="48"/>
      <c r="G608" s="191"/>
      <c r="H608" s="9"/>
      <c r="I608" s="8"/>
    </row>
    <row r="609" spans="1:9" ht="12.75">
      <c r="A609" s="162">
        <v>12804</v>
      </c>
      <c r="B609" s="189" t="s">
        <v>545</v>
      </c>
      <c r="C609" s="163">
        <v>85.4</v>
      </c>
      <c r="D609" s="44">
        <f aca="true" t="shared" si="89" ref="D609:D615">ROUND(C609*1.5,0)</f>
        <v>128</v>
      </c>
      <c r="E609" s="44">
        <f>IF(F16&gt;=1,C609,D609)</f>
        <v>128</v>
      </c>
      <c r="F609" s="164">
        <v>9</v>
      </c>
      <c r="G609" s="64"/>
      <c r="H609" s="60">
        <f aca="true" t="shared" si="90" ref="H609:H615">E609*G609</f>
        <v>0</v>
      </c>
      <c r="I609" s="45">
        <f aca="true" t="shared" si="91" ref="I609:I615">F609*G609</f>
        <v>0</v>
      </c>
    </row>
    <row r="610" spans="1:9" ht="12.75">
      <c r="A610" s="162">
        <v>12806</v>
      </c>
      <c r="B610" s="189" t="s">
        <v>497</v>
      </c>
      <c r="C610" s="163">
        <v>89</v>
      </c>
      <c r="D610" s="44">
        <f t="shared" si="89"/>
        <v>134</v>
      </c>
      <c r="E610" s="44">
        <f>IF(F16&gt;=1,C610,D610)</f>
        <v>134</v>
      </c>
      <c r="F610" s="164">
        <v>9.7</v>
      </c>
      <c r="G610" s="64"/>
      <c r="H610" s="60">
        <f t="shared" si="90"/>
        <v>0</v>
      </c>
      <c r="I610" s="45">
        <f t="shared" si="91"/>
        <v>0</v>
      </c>
    </row>
    <row r="611" spans="1:9" ht="12.75">
      <c r="A611" s="162">
        <v>12803</v>
      </c>
      <c r="B611" s="189" t="s">
        <v>496</v>
      </c>
      <c r="C611" s="163">
        <v>83.9</v>
      </c>
      <c r="D611" s="44">
        <f t="shared" si="89"/>
        <v>126</v>
      </c>
      <c r="E611" s="44">
        <f>IF(F16&gt;=1,C611,D611)</f>
        <v>126</v>
      </c>
      <c r="F611" s="164">
        <v>8.9</v>
      </c>
      <c r="G611" s="64"/>
      <c r="H611" s="60">
        <f t="shared" si="90"/>
        <v>0</v>
      </c>
      <c r="I611" s="45">
        <f t="shared" si="91"/>
        <v>0</v>
      </c>
    </row>
    <row r="612" spans="1:9" ht="12.75">
      <c r="A612" s="162">
        <v>12802</v>
      </c>
      <c r="B612" s="189" t="s">
        <v>495</v>
      </c>
      <c r="C612" s="163">
        <v>79</v>
      </c>
      <c r="D612" s="44">
        <f t="shared" si="89"/>
        <v>119</v>
      </c>
      <c r="E612" s="44">
        <f>IF(F16&gt;=1,C612,D612)</f>
        <v>119</v>
      </c>
      <c r="F612" s="164">
        <v>8.8</v>
      </c>
      <c r="G612" s="64"/>
      <c r="H612" s="60">
        <f t="shared" si="90"/>
        <v>0</v>
      </c>
      <c r="I612" s="45">
        <f t="shared" si="91"/>
        <v>0</v>
      </c>
    </row>
    <row r="613" spans="1:9" ht="12.75">
      <c r="A613" s="162">
        <v>12805</v>
      </c>
      <c r="B613" s="189" t="s">
        <v>1</v>
      </c>
      <c r="C613" s="163">
        <v>89.7</v>
      </c>
      <c r="D613" s="44">
        <f t="shared" si="89"/>
        <v>135</v>
      </c>
      <c r="E613" s="44">
        <f>IF(F16&gt;=1,C613,D613)</f>
        <v>135</v>
      </c>
      <c r="F613" s="164">
        <v>9.7</v>
      </c>
      <c r="G613" s="64"/>
      <c r="H613" s="60">
        <f t="shared" si="90"/>
        <v>0</v>
      </c>
      <c r="I613" s="45">
        <f t="shared" si="91"/>
        <v>0</v>
      </c>
    </row>
    <row r="614" spans="1:9" ht="12.75">
      <c r="A614" s="162">
        <v>12807</v>
      </c>
      <c r="B614" s="189" t="s">
        <v>0</v>
      </c>
      <c r="C614" s="163">
        <v>89.7</v>
      </c>
      <c r="D614" s="44">
        <f t="shared" si="89"/>
        <v>135</v>
      </c>
      <c r="E614" s="44">
        <f>IF(F16&gt;=1,C614,D614)</f>
        <v>135</v>
      </c>
      <c r="F614" s="164">
        <v>9.7</v>
      </c>
      <c r="G614" s="64"/>
      <c r="H614" s="60">
        <f t="shared" si="90"/>
        <v>0</v>
      </c>
      <c r="I614" s="45">
        <f t="shared" si="91"/>
        <v>0</v>
      </c>
    </row>
    <row r="615" spans="1:9" ht="12.75">
      <c r="A615" s="162">
        <v>12801</v>
      </c>
      <c r="B615" s="189" t="s">
        <v>494</v>
      </c>
      <c r="C615" s="163">
        <v>72.1</v>
      </c>
      <c r="D615" s="44">
        <f t="shared" si="89"/>
        <v>108</v>
      </c>
      <c r="E615" s="44">
        <f>IF(F16&gt;=1,C615,D615)</f>
        <v>108</v>
      </c>
      <c r="F615" s="164">
        <v>7.2</v>
      </c>
      <c r="G615" s="64"/>
      <c r="H615" s="60">
        <f t="shared" si="90"/>
        <v>0</v>
      </c>
      <c r="I615" s="45">
        <f t="shared" si="91"/>
        <v>0</v>
      </c>
    </row>
    <row r="616" spans="1:9" ht="12.75">
      <c r="A616" s="8"/>
      <c r="B616" s="70" t="s">
        <v>371</v>
      </c>
      <c r="C616" s="8"/>
      <c r="D616" s="8"/>
      <c r="E616" s="8"/>
      <c r="F616" s="48"/>
      <c r="G616" s="191"/>
      <c r="H616" s="9"/>
      <c r="I616" s="8"/>
    </row>
    <row r="617" spans="1:9" ht="12.75">
      <c r="A617" s="45">
        <v>10122</v>
      </c>
      <c r="B617" s="71" t="s">
        <v>230</v>
      </c>
      <c r="C617" s="44">
        <v>63.7</v>
      </c>
      <c r="D617" s="44">
        <f>ROUND(C617*1.5,0)</f>
        <v>96</v>
      </c>
      <c r="E617" s="44">
        <f>IF(F16&gt;=1,C617,D617)</f>
        <v>96</v>
      </c>
      <c r="F617" s="56">
        <v>7.4</v>
      </c>
      <c r="G617" s="64"/>
      <c r="H617" s="60">
        <f>E617*G617</f>
        <v>0</v>
      </c>
      <c r="I617" s="45">
        <f>F617*G617</f>
        <v>0</v>
      </c>
    </row>
    <row r="618" spans="1:9" ht="12.75">
      <c r="A618" s="45">
        <v>10123</v>
      </c>
      <c r="B618" s="71" t="s">
        <v>231</v>
      </c>
      <c r="C618" s="44">
        <v>67.3</v>
      </c>
      <c r="D618" s="44">
        <f>ROUND(C618*1.5,0)</f>
        <v>101</v>
      </c>
      <c r="E618" s="44">
        <f>IF(F16&gt;=1,C618,D618)</f>
        <v>101</v>
      </c>
      <c r="F618" s="56">
        <v>7.9</v>
      </c>
      <c r="G618" s="64"/>
      <c r="H618" s="60">
        <f>E618*G618</f>
        <v>0</v>
      </c>
      <c r="I618" s="45">
        <f>F618*G618</f>
        <v>0</v>
      </c>
    </row>
    <row r="619" spans="1:9" ht="12.75">
      <c r="A619" s="45">
        <v>10124</v>
      </c>
      <c r="B619" s="71" t="s">
        <v>400</v>
      </c>
      <c r="C619" s="44">
        <v>52.6</v>
      </c>
      <c r="D619" s="44">
        <f>ROUND(C619*1.5,0)</f>
        <v>79</v>
      </c>
      <c r="E619" s="44">
        <f>IF(F16&gt;=1,C619,D619)</f>
        <v>79</v>
      </c>
      <c r="F619" s="56">
        <v>5.8</v>
      </c>
      <c r="G619" s="64"/>
      <c r="H619" s="60">
        <f>E619*G619</f>
        <v>0</v>
      </c>
      <c r="I619" s="45">
        <f>F619*G619</f>
        <v>0</v>
      </c>
    </row>
    <row r="620" spans="1:9" ht="12.75">
      <c r="A620" s="45">
        <v>40126</v>
      </c>
      <c r="B620" s="71" t="s">
        <v>114</v>
      </c>
      <c r="C620" s="44">
        <v>30</v>
      </c>
      <c r="D620" s="44">
        <f>ROUND(C620*1.5,0)</f>
        <v>45</v>
      </c>
      <c r="E620" s="44">
        <f>IF(F16&gt;=1,C620,D620)</f>
        <v>45</v>
      </c>
      <c r="F620" s="56">
        <v>3.5</v>
      </c>
      <c r="G620" s="64"/>
      <c r="H620" s="60">
        <f>E620*G620</f>
        <v>0</v>
      </c>
      <c r="I620" s="45">
        <f>F620*G620</f>
        <v>0</v>
      </c>
    </row>
    <row r="621" spans="1:9" ht="12.75">
      <c r="A621" s="8"/>
      <c r="B621" s="70" t="s">
        <v>287</v>
      </c>
      <c r="C621" s="8"/>
      <c r="D621" s="8"/>
      <c r="E621" s="8"/>
      <c r="F621" s="48"/>
      <c r="G621" s="191"/>
      <c r="H621" s="9"/>
      <c r="I621" s="8"/>
    </row>
    <row r="622" spans="1:9" ht="12.75">
      <c r="A622" s="45">
        <v>30108</v>
      </c>
      <c r="B622" s="71" t="s">
        <v>309</v>
      </c>
      <c r="C622" s="44">
        <v>38.7</v>
      </c>
      <c r="D622" s="44">
        <f>ROUND(C622*1.5,0)</f>
        <v>58</v>
      </c>
      <c r="E622" s="44">
        <f>IF(F16&gt;=1,C622,D622)</f>
        <v>58</v>
      </c>
      <c r="F622" s="56">
        <v>4.5</v>
      </c>
      <c r="G622" s="64"/>
      <c r="H622" s="60">
        <f>E622*G622</f>
        <v>0</v>
      </c>
      <c r="I622" s="45">
        <f>F622*G622</f>
        <v>0</v>
      </c>
    </row>
    <row r="623" spans="1:9" ht="12.75">
      <c r="A623" s="45">
        <v>30107</v>
      </c>
      <c r="B623" s="71" t="s">
        <v>310</v>
      </c>
      <c r="C623" s="44">
        <v>38.7</v>
      </c>
      <c r="D623" s="44">
        <f>ROUND(C623*1.5,0)</f>
        <v>58</v>
      </c>
      <c r="E623" s="44">
        <f>IF(F16&gt;=1,C623,D623)</f>
        <v>58</v>
      </c>
      <c r="F623" s="56">
        <v>4.5</v>
      </c>
      <c r="G623" s="64"/>
      <c r="H623" s="60">
        <f>E623*G623</f>
        <v>0</v>
      </c>
      <c r="I623" s="45">
        <f>F623*G623</f>
        <v>0</v>
      </c>
    </row>
    <row r="624" spans="1:9" ht="12.75">
      <c r="A624" s="45">
        <v>30109</v>
      </c>
      <c r="B624" s="71" t="s">
        <v>308</v>
      </c>
      <c r="C624" s="44">
        <v>38.7</v>
      </c>
      <c r="D624" s="44">
        <f>ROUND(C624*1.5,0)</f>
        <v>58</v>
      </c>
      <c r="E624" s="44">
        <f>IF(F16&gt;=1,C624,D624)</f>
        <v>58</v>
      </c>
      <c r="F624" s="56">
        <v>4.5</v>
      </c>
      <c r="G624" s="64"/>
      <c r="H624" s="60">
        <f>E624*G624</f>
        <v>0</v>
      </c>
      <c r="I624" s="45">
        <f>F624*G624</f>
        <v>0</v>
      </c>
    </row>
    <row r="625" spans="1:9" ht="12.75" collapsed="1">
      <c r="A625" s="8"/>
      <c r="B625" s="70" t="s">
        <v>395</v>
      </c>
      <c r="C625" s="8"/>
      <c r="D625" s="8"/>
      <c r="E625" s="8"/>
      <c r="F625" s="48"/>
      <c r="G625" s="191"/>
      <c r="H625" s="9"/>
      <c r="I625" s="8"/>
    </row>
    <row r="626" spans="1:9" ht="12.75">
      <c r="A626" s="45">
        <v>42302</v>
      </c>
      <c r="B626" s="71" t="s">
        <v>300</v>
      </c>
      <c r="C626" s="44">
        <v>34.3</v>
      </c>
      <c r="D626" s="44">
        <f aca="true" t="shared" si="92" ref="D626:D631">ROUND(C626*1.5,0)</f>
        <v>51</v>
      </c>
      <c r="E626" s="44">
        <f>IF(F16&gt;=1,C626,D626)</f>
        <v>51</v>
      </c>
      <c r="F626" s="56">
        <v>5</v>
      </c>
      <c r="G626" s="64"/>
      <c r="H626" s="60">
        <f aca="true" t="shared" si="93" ref="H626:H631">E626*G626</f>
        <v>0</v>
      </c>
      <c r="I626" s="45">
        <f aca="true" t="shared" si="94" ref="I626:I631">F626*G626</f>
        <v>0</v>
      </c>
    </row>
    <row r="627" spans="1:9" ht="12.75">
      <c r="A627" s="45">
        <v>41322</v>
      </c>
      <c r="B627" s="71" t="s">
        <v>524</v>
      </c>
      <c r="C627" s="44">
        <v>11.2</v>
      </c>
      <c r="D627" s="44">
        <f t="shared" si="92"/>
        <v>17</v>
      </c>
      <c r="E627" s="44">
        <f>IF(F16&gt;=1,C627,D627)</f>
        <v>17</v>
      </c>
      <c r="F627" s="56">
        <v>1.4</v>
      </c>
      <c r="G627" s="64"/>
      <c r="H627" s="60">
        <f t="shared" si="93"/>
        <v>0</v>
      </c>
      <c r="I627" s="45">
        <f t="shared" si="94"/>
        <v>0</v>
      </c>
    </row>
    <row r="628" spans="1:9" ht="12.75">
      <c r="A628" s="45">
        <v>41321</v>
      </c>
      <c r="B628" s="71" t="s">
        <v>523</v>
      </c>
      <c r="C628" s="44">
        <v>10.3</v>
      </c>
      <c r="D628" s="44">
        <f t="shared" si="92"/>
        <v>15</v>
      </c>
      <c r="E628" s="44">
        <f>IF(F16&gt;=1,C628,D628)</f>
        <v>15</v>
      </c>
      <c r="F628" s="56">
        <v>1.2</v>
      </c>
      <c r="G628" s="64"/>
      <c r="H628" s="60">
        <f t="shared" si="93"/>
        <v>0</v>
      </c>
      <c r="I628" s="45">
        <f t="shared" si="94"/>
        <v>0</v>
      </c>
    </row>
    <row r="629" spans="1:9" ht="12.75">
      <c r="A629" s="45">
        <v>41320</v>
      </c>
      <c r="B629" s="71" t="s">
        <v>522</v>
      </c>
      <c r="C629" s="44">
        <v>10.3</v>
      </c>
      <c r="D629" s="44">
        <f t="shared" si="92"/>
        <v>15</v>
      </c>
      <c r="E629" s="44">
        <f>IF(F16&gt;=1,C629,D629)</f>
        <v>15</v>
      </c>
      <c r="F629" s="56">
        <v>1.2</v>
      </c>
      <c r="G629" s="64"/>
      <c r="H629" s="60">
        <f t="shared" si="93"/>
        <v>0</v>
      </c>
      <c r="I629" s="45">
        <f t="shared" si="94"/>
        <v>0</v>
      </c>
    </row>
    <row r="630" spans="1:9" ht="12.75">
      <c r="A630" s="45">
        <v>42303</v>
      </c>
      <c r="B630" s="71" t="s">
        <v>302</v>
      </c>
      <c r="C630" s="44">
        <v>29</v>
      </c>
      <c r="D630" s="44">
        <f t="shared" si="92"/>
        <v>44</v>
      </c>
      <c r="E630" s="44">
        <f>IF(F16&gt;=1,C630,D630)</f>
        <v>44</v>
      </c>
      <c r="F630" s="56">
        <v>4.1</v>
      </c>
      <c r="G630" s="64"/>
      <c r="H630" s="60">
        <f t="shared" si="93"/>
        <v>0</v>
      </c>
      <c r="I630" s="45">
        <f t="shared" si="94"/>
        <v>0</v>
      </c>
    </row>
    <row r="631" spans="1:9" ht="12.75">
      <c r="A631" s="45">
        <v>42301</v>
      </c>
      <c r="B631" s="71" t="s">
        <v>301</v>
      </c>
      <c r="C631" s="44">
        <v>29</v>
      </c>
      <c r="D631" s="44">
        <f t="shared" si="92"/>
        <v>44</v>
      </c>
      <c r="E631" s="44">
        <f>IF(F16&gt;=1,C631,D631)</f>
        <v>44</v>
      </c>
      <c r="F631" s="56">
        <v>4.1</v>
      </c>
      <c r="G631" s="64"/>
      <c r="H631" s="60">
        <f t="shared" si="93"/>
        <v>0</v>
      </c>
      <c r="I631" s="45">
        <f t="shared" si="94"/>
        <v>0</v>
      </c>
    </row>
    <row r="632" spans="1:9" ht="12.75">
      <c r="A632" s="8"/>
      <c r="B632" s="70" t="s">
        <v>423</v>
      </c>
      <c r="C632" s="8"/>
      <c r="D632" s="8"/>
      <c r="E632" s="8"/>
      <c r="F632" s="48"/>
      <c r="G632" s="191"/>
      <c r="H632" s="9"/>
      <c r="I632" s="8"/>
    </row>
    <row r="633" spans="1:9" ht="12.75">
      <c r="A633" s="45">
        <v>30104</v>
      </c>
      <c r="B633" s="71" t="s">
        <v>425</v>
      </c>
      <c r="C633" s="44">
        <v>28.7</v>
      </c>
      <c r="D633" s="44">
        <f aca="true" t="shared" si="95" ref="D633:D638">ROUND(C633*1.5,0)</f>
        <v>43</v>
      </c>
      <c r="E633" s="44">
        <f>IF(F16&gt;=1,C633,D633)</f>
        <v>43</v>
      </c>
      <c r="F633" s="56">
        <v>3.6</v>
      </c>
      <c r="G633" s="64"/>
      <c r="H633" s="60">
        <f aca="true" t="shared" si="96" ref="H633:H638">E633*G633</f>
        <v>0</v>
      </c>
      <c r="I633" s="45">
        <f aca="true" t="shared" si="97" ref="I633:I638">F633*G633</f>
        <v>0</v>
      </c>
    </row>
    <row r="634" spans="1:9" ht="12.75">
      <c r="A634" s="162">
        <v>30119</v>
      </c>
      <c r="B634" s="189" t="s">
        <v>921</v>
      </c>
      <c r="C634" s="163">
        <v>39</v>
      </c>
      <c r="D634" s="44">
        <f t="shared" si="95"/>
        <v>59</v>
      </c>
      <c r="E634" s="44">
        <f>IF(F16&gt;=1,C634,D634)</f>
        <v>59</v>
      </c>
      <c r="F634" s="164">
        <v>3.8</v>
      </c>
      <c r="G634" s="64"/>
      <c r="H634" s="60">
        <f t="shared" si="96"/>
        <v>0</v>
      </c>
      <c r="I634" s="45">
        <f t="shared" si="97"/>
        <v>0</v>
      </c>
    </row>
    <row r="635" spans="1:9" ht="12.75">
      <c r="A635" s="162">
        <v>30113</v>
      </c>
      <c r="B635" s="189" t="s">
        <v>922</v>
      </c>
      <c r="C635" s="163">
        <v>23.1</v>
      </c>
      <c r="D635" s="44">
        <f t="shared" si="95"/>
        <v>35</v>
      </c>
      <c r="E635" s="44">
        <f>IF(F16&gt;=1,C635,D635)</f>
        <v>35</v>
      </c>
      <c r="F635" s="164">
        <v>2</v>
      </c>
      <c r="G635" s="64"/>
      <c r="H635" s="60">
        <f t="shared" si="96"/>
        <v>0</v>
      </c>
      <c r="I635" s="45">
        <f t="shared" si="97"/>
        <v>0</v>
      </c>
    </row>
    <row r="636" spans="1:9" ht="12.75">
      <c r="A636" s="162">
        <v>30114</v>
      </c>
      <c r="B636" s="189" t="s">
        <v>923</v>
      </c>
      <c r="C636" s="163">
        <v>15.3</v>
      </c>
      <c r="D636" s="44">
        <f t="shared" si="95"/>
        <v>23</v>
      </c>
      <c r="E636" s="44">
        <f>IF(F16&gt;=1,C636,D636)</f>
        <v>23</v>
      </c>
      <c r="F636" s="164">
        <v>1.3</v>
      </c>
      <c r="G636" s="64"/>
      <c r="H636" s="60">
        <f t="shared" si="96"/>
        <v>0</v>
      </c>
      <c r="I636" s="45">
        <f t="shared" si="97"/>
        <v>0</v>
      </c>
    </row>
    <row r="637" spans="1:9" ht="12.75">
      <c r="A637" s="162">
        <v>30103</v>
      </c>
      <c r="B637" s="189" t="s">
        <v>424</v>
      </c>
      <c r="C637" s="163">
        <v>32.3</v>
      </c>
      <c r="D637" s="44">
        <f t="shared" si="95"/>
        <v>48</v>
      </c>
      <c r="E637" s="44">
        <f>IF(F16&gt;=1,C637,D637)</f>
        <v>48</v>
      </c>
      <c r="F637" s="164">
        <v>4</v>
      </c>
      <c r="G637" s="64"/>
      <c r="H637" s="60">
        <f t="shared" si="96"/>
        <v>0</v>
      </c>
      <c r="I637" s="45">
        <f t="shared" si="97"/>
        <v>0</v>
      </c>
    </row>
    <row r="638" spans="1:9" ht="12.75">
      <c r="A638" s="162">
        <v>30116</v>
      </c>
      <c r="B638" s="189" t="s">
        <v>924</v>
      </c>
      <c r="C638" s="163">
        <v>15.3</v>
      </c>
      <c r="D638" s="44">
        <f t="shared" si="95"/>
        <v>23</v>
      </c>
      <c r="E638" s="44">
        <f>IF(F16&gt;=1,C638,D638)</f>
        <v>23</v>
      </c>
      <c r="F638" s="164">
        <v>1.3</v>
      </c>
      <c r="G638" s="64"/>
      <c r="H638" s="60">
        <f t="shared" si="96"/>
        <v>0</v>
      </c>
      <c r="I638" s="45">
        <f t="shared" si="97"/>
        <v>0</v>
      </c>
    </row>
    <row r="639" spans="1:9" ht="12.75">
      <c r="A639" s="8"/>
      <c r="B639" s="70" t="s">
        <v>363</v>
      </c>
      <c r="C639" s="8"/>
      <c r="D639" s="8"/>
      <c r="E639" s="8"/>
      <c r="F639" s="48"/>
      <c r="G639" s="191"/>
      <c r="H639" s="9"/>
      <c r="I639" s="8"/>
    </row>
    <row r="640" spans="1:9" ht="12.75">
      <c r="A640" s="162">
        <v>90102</v>
      </c>
      <c r="B640" s="189" t="s">
        <v>137</v>
      </c>
      <c r="C640" s="163">
        <v>38.1</v>
      </c>
      <c r="D640" s="44">
        <f aca="true" t="shared" si="98" ref="D640:D647">ROUND(C640*1.5,0)</f>
        <v>57</v>
      </c>
      <c r="E640" s="44">
        <f>IF(F16&gt;=1,C640,D640)</f>
        <v>57</v>
      </c>
      <c r="F640" s="164">
        <v>2</v>
      </c>
      <c r="G640" s="64"/>
      <c r="H640" s="60">
        <f aca="true" t="shared" si="99" ref="H640:H647">E640*G640</f>
        <v>0</v>
      </c>
      <c r="I640" s="45">
        <f aca="true" t="shared" si="100" ref="I640:I647">F640*G640</f>
        <v>0</v>
      </c>
    </row>
    <row r="641" spans="1:9" ht="12.75">
      <c r="A641" s="162">
        <v>90028</v>
      </c>
      <c r="B641" s="189" t="s">
        <v>546</v>
      </c>
      <c r="C641" s="163">
        <v>153</v>
      </c>
      <c r="D641" s="46">
        <f t="shared" si="98"/>
        <v>230</v>
      </c>
      <c r="E641" s="46">
        <f>IF(F16&gt;=1,C641,D641)</f>
        <v>230</v>
      </c>
      <c r="F641" s="164">
        <v>12.5</v>
      </c>
      <c r="G641" s="63"/>
      <c r="H641" s="61">
        <f>E641*G641</f>
        <v>0</v>
      </c>
      <c r="I641" s="47">
        <f>F641*G641</f>
        <v>0</v>
      </c>
    </row>
    <row r="642" spans="1:9" ht="12.75">
      <c r="A642" s="162">
        <v>90007</v>
      </c>
      <c r="B642" s="189" t="s">
        <v>186</v>
      </c>
      <c r="C642" s="163">
        <v>153.8</v>
      </c>
      <c r="D642" s="46">
        <f>ROUND(C642*1.5,0)</f>
        <v>231</v>
      </c>
      <c r="E642" s="46">
        <f>IF(F16&gt;=1,C642,D642)</f>
        <v>231</v>
      </c>
      <c r="F642" s="164">
        <v>17</v>
      </c>
      <c r="G642" s="63"/>
      <c r="H642" s="61">
        <f>E642*G642</f>
        <v>0</v>
      </c>
      <c r="I642" s="47">
        <f>F642*G642</f>
        <v>0</v>
      </c>
    </row>
    <row r="643" spans="1:9" ht="12.75">
      <c r="A643" s="162">
        <v>90009</v>
      </c>
      <c r="B643" s="189" t="s">
        <v>451</v>
      </c>
      <c r="C643" s="163">
        <v>124.9</v>
      </c>
      <c r="D643" s="46">
        <f t="shared" si="98"/>
        <v>187</v>
      </c>
      <c r="E643" s="46">
        <f>IF(F16&gt;=1,C643,D643)</f>
        <v>187</v>
      </c>
      <c r="F643" s="164">
        <v>13</v>
      </c>
      <c r="G643" s="63"/>
      <c r="H643" s="61">
        <f>E643*G643</f>
        <v>0</v>
      </c>
      <c r="I643" s="47">
        <f>F643*G643</f>
        <v>0</v>
      </c>
    </row>
    <row r="644" spans="1:9" ht="12.75">
      <c r="A644" s="162">
        <v>90202</v>
      </c>
      <c r="B644" s="189" t="s">
        <v>598</v>
      </c>
      <c r="C644" s="163">
        <v>54.3</v>
      </c>
      <c r="D644" s="46">
        <f t="shared" si="98"/>
        <v>81</v>
      </c>
      <c r="E644" s="46">
        <f>IF(F16&gt;=1,C644,D644)</f>
        <v>81</v>
      </c>
      <c r="F644" s="164">
        <v>5.4</v>
      </c>
      <c r="G644" s="63"/>
      <c r="H644" s="61">
        <f>E644*G644</f>
        <v>0</v>
      </c>
      <c r="I644" s="47">
        <f>F644*G644</f>
        <v>0</v>
      </c>
    </row>
    <row r="645" spans="1:9" ht="12.75">
      <c r="A645" s="162">
        <v>90201</v>
      </c>
      <c r="B645" s="189" t="s">
        <v>283</v>
      </c>
      <c r="C645" s="163">
        <v>27</v>
      </c>
      <c r="D645" s="46">
        <f t="shared" si="98"/>
        <v>41</v>
      </c>
      <c r="E645" s="46">
        <f>IF(F16&gt;=1,C645,D645)</f>
        <v>41</v>
      </c>
      <c r="F645" s="164">
        <v>2</v>
      </c>
      <c r="G645" s="63"/>
      <c r="H645" s="61">
        <f t="shared" si="99"/>
        <v>0</v>
      </c>
      <c r="I645" s="47">
        <f t="shared" si="100"/>
        <v>0</v>
      </c>
    </row>
    <row r="646" spans="1:9" ht="12.75">
      <c r="A646" s="162">
        <v>90101</v>
      </c>
      <c r="B646" s="189" t="s">
        <v>346</v>
      </c>
      <c r="C646" s="163">
        <v>10.3</v>
      </c>
      <c r="D646" s="46">
        <f t="shared" si="98"/>
        <v>15</v>
      </c>
      <c r="E646" s="46">
        <f>IF(F16&gt;=1,C646,D646)</f>
        <v>15</v>
      </c>
      <c r="F646" s="164">
        <v>1.1</v>
      </c>
      <c r="G646" s="63"/>
      <c r="H646" s="61">
        <f t="shared" si="99"/>
        <v>0</v>
      </c>
      <c r="I646" s="47">
        <f t="shared" si="100"/>
        <v>0</v>
      </c>
    </row>
    <row r="647" spans="1:9" ht="12.75">
      <c r="A647" s="162">
        <v>90107</v>
      </c>
      <c r="B647" s="189" t="s">
        <v>454</v>
      </c>
      <c r="C647" s="163">
        <v>11.2</v>
      </c>
      <c r="D647" s="46">
        <f t="shared" si="98"/>
        <v>17</v>
      </c>
      <c r="E647" s="46">
        <f>IF(F16&gt;=1,C647,D647)</f>
        <v>17</v>
      </c>
      <c r="F647" s="164">
        <v>1</v>
      </c>
      <c r="G647" s="63"/>
      <c r="H647" s="61">
        <f t="shared" si="99"/>
        <v>0</v>
      </c>
      <c r="I647" s="47">
        <f t="shared" si="100"/>
        <v>0</v>
      </c>
    </row>
    <row r="648" spans="1:9" ht="12.75">
      <c r="A648" s="8"/>
      <c r="B648" s="70" t="s">
        <v>636</v>
      </c>
      <c r="C648" s="8"/>
      <c r="D648" s="8"/>
      <c r="E648" s="8"/>
      <c r="F648" s="48"/>
      <c r="G648" s="191"/>
      <c r="H648" s="9"/>
      <c r="I648" s="8"/>
    </row>
    <row r="649" spans="1:9" ht="12.75">
      <c r="A649" s="162">
        <v>90140</v>
      </c>
      <c r="B649" s="189" t="s">
        <v>813</v>
      </c>
      <c r="C649" s="163">
        <v>19.5</v>
      </c>
      <c r="D649" s="46">
        <f aca="true" t="shared" si="101" ref="D649:D654">ROUND(C649*1.5,0)</f>
        <v>29</v>
      </c>
      <c r="E649" s="46">
        <f>IF(F16&gt;=1,C649,D649)</f>
        <v>29</v>
      </c>
      <c r="F649" s="164">
        <v>1.7</v>
      </c>
      <c r="G649" s="63"/>
      <c r="H649" s="61">
        <f aca="true" t="shared" si="102" ref="H649:H654">E649*G649</f>
        <v>0</v>
      </c>
      <c r="I649" s="47">
        <f aca="true" t="shared" si="103" ref="I649:I654">F649*G649</f>
        <v>0</v>
      </c>
    </row>
    <row r="650" spans="1:9" ht="12.75">
      <c r="A650" s="162">
        <v>90138</v>
      </c>
      <c r="B650" s="189" t="s">
        <v>637</v>
      </c>
      <c r="C650" s="163">
        <v>14</v>
      </c>
      <c r="D650" s="46">
        <f t="shared" si="101"/>
        <v>21</v>
      </c>
      <c r="E650" s="46">
        <f>IF(F16&gt;=1,C650,D650)</f>
        <v>21</v>
      </c>
      <c r="F650" s="164">
        <v>0.9</v>
      </c>
      <c r="G650" s="63"/>
      <c r="H650" s="61">
        <f t="shared" si="102"/>
        <v>0</v>
      </c>
      <c r="I650" s="47">
        <f t="shared" si="103"/>
        <v>0</v>
      </c>
    </row>
    <row r="651" spans="1:9" ht="12.75">
      <c r="A651" s="162">
        <v>90136</v>
      </c>
      <c r="B651" s="189" t="s">
        <v>638</v>
      </c>
      <c r="C651" s="163">
        <v>35.9</v>
      </c>
      <c r="D651" s="46">
        <f t="shared" si="101"/>
        <v>54</v>
      </c>
      <c r="E651" s="46">
        <f>IF(F16&gt;=1,C651,D651)</f>
        <v>54</v>
      </c>
      <c r="F651" s="164">
        <v>2.4</v>
      </c>
      <c r="G651" s="63"/>
      <c r="H651" s="61">
        <f t="shared" si="102"/>
        <v>0</v>
      </c>
      <c r="I651" s="47">
        <f t="shared" si="103"/>
        <v>0</v>
      </c>
    </row>
    <row r="652" spans="1:9" ht="12.75">
      <c r="A652" s="162">
        <v>90137</v>
      </c>
      <c r="B652" s="189" t="s">
        <v>750</v>
      </c>
      <c r="C652" s="163">
        <v>9.2</v>
      </c>
      <c r="D652" s="46">
        <f t="shared" si="101"/>
        <v>14</v>
      </c>
      <c r="E652" s="46">
        <f>IF(F16&gt;=1,C652,D652)</f>
        <v>14</v>
      </c>
      <c r="F652" s="164">
        <v>0.5</v>
      </c>
      <c r="G652" s="63"/>
      <c r="H652" s="61">
        <f t="shared" si="102"/>
        <v>0</v>
      </c>
      <c r="I652" s="47">
        <f t="shared" si="103"/>
        <v>0</v>
      </c>
    </row>
    <row r="653" spans="1:9" ht="12.75">
      <c r="A653" s="162">
        <v>90141</v>
      </c>
      <c r="B653" s="189" t="s">
        <v>745</v>
      </c>
      <c r="C653" s="163">
        <v>249.2</v>
      </c>
      <c r="D653" s="46">
        <f t="shared" si="101"/>
        <v>374</v>
      </c>
      <c r="E653" s="46">
        <f>IF(F16&gt;=1,C653,D653)</f>
        <v>374</v>
      </c>
      <c r="F653" s="164">
        <v>28</v>
      </c>
      <c r="G653" s="63"/>
      <c r="H653" s="61">
        <f t="shared" si="102"/>
        <v>0</v>
      </c>
      <c r="I653" s="47">
        <f t="shared" si="103"/>
        <v>0</v>
      </c>
    </row>
    <row r="654" spans="1:9" ht="12.75">
      <c r="A654" s="162">
        <v>90139</v>
      </c>
      <c r="B654" s="189" t="s">
        <v>639</v>
      </c>
      <c r="C654" s="163">
        <v>18.1</v>
      </c>
      <c r="D654" s="46">
        <f t="shared" si="101"/>
        <v>27</v>
      </c>
      <c r="E654" s="46">
        <f>IF(F16&gt;=1,C654,D654)</f>
        <v>27</v>
      </c>
      <c r="F654" s="164">
        <v>1.2</v>
      </c>
      <c r="G654" s="63"/>
      <c r="H654" s="61">
        <f t="shared" si="102"/>
        <v>0</v>
      </c>
      <c r="I654" s="47">
        <f t="shared" si="103"/>
        <v>0</v>
      </c>
    </row>
    <row r="655" spans="1:9" ht="12.75">
      <c r="A655" s="8"/>
      <c r="B655" s="70" t="s">
        <v>453</v>
      </c>
      <c r="C655" s="8"/>
      <c r="D655" s="8"/>
      <c r="E655" s="8"/>
      <c r="F655" s="48"/>
      <c r="G655" s="191"/>
      <c r="H655" s="9"/>
      <c r="I655" s="8"/>
    </row>
    <row r="656" spans="1:9" ht="12.75">
      <c r="A656" s="45">
        <v>100666</v>
      </c>
      <c r="B656" s="71" t="s">
        <v>659</v>
      </c>
      <c r="C656" s="44">
        <v>194.4</v>
      </c>
      <c r="D656" s="44">
        <f>ROUND(C656*1.5,0)</f>
        <v>292</v>
      </c>
      <c r="E656" s="44">
        <f>IF(F16&gt;=1,C656,D656)</f>
        <v>292</v>
      </c>
      <c r="F656" s="56">
        <v>5</v>
      </c>
      <c r="G656" s="64"/>
      <c r="H656" s="60">
        <f>C656*G656</f>
        <v>0</v>
      </c>
      <c r="I656" s="45">
        <f>F656*G656</f>
        <v>0</v>
      </c>
    </row>
    <row r="657" spans="1:9" ht="12.75">
      <c r="A657" s="45">
        <v>100665</v>
      </c>
      <c r="B657" s="71" t="s">
        <v>660</v>
      </c>
      <c r="C657" s="44">
        <v>194.4</v>
      </c>
      <c r="D657" s="44">
        <f>ROUND(C657*1.5,0)</f>
        <v>292</v>
      </c>
      <c r="E657" s="44">
        <f>IF(F16&gt;=1,C657,D657)</f>
        <v>292</v>
      </c>
      <c r="F657" s="56">
        <v>5</v>
      </c>
      <c r="G657" s="64"/>
      <c r="H657" s="60">
        <f>C657*G657</f>
        <v>0</v>
      </c>
      <c r="I657" s="45">
        <f>F657*G657</f>
        <v>0</v>
      </c>
    </row>
    <row r="658" spans="1:9" ht="12.75">
      <c r="A658" s="45">
        <v>100667</v>
      </c>
      <c r="B658" s="71" t="s">
        <v>661</v>
      </c>
      <c r="C658" s="44">
        <v>212.5</v>
      </c>
      <c r="D658" s="44">
        <f>ROUND(C658*1.5,0)</f>
        <v>319</v>
      </c>
      <c r="E658" s="44">
        <f>IF(F16&gt;=1,C658,D658)</f>
        <v>319</v>
      </c>
      <c r="F658" s="56">
        <v>5</v>
      </c>
      <c r="G658" s="64"/>
      <c r="H658" s="60">
        <f>C658*G658</f>
        <v>0</v>
      </c>
      <c r="I658" s="45">
        <f>F658*G658</f>
        <v>0</v>
      </c>
    </row>
    <row r="659" spans="1:9" ht="12.75">
      <c r="A659" s="8"/>
      <c r="B659" s="70" t="s">
        <v>452</v>
      </c>
      <c r="C659" s="8"/>
      <c r="D659" s="8"/>
      <c r="E659" s="8"/>
      <c r="F659" s="48"/>
      <c r="G659" s="191"/>
      <c r="H659" s="9"/>
      <c r="I659" s="8"/>
    </row>
    <row r="660" spans="1:9" ht="12.75">
      <c r="A660" s="45" t="s">
        <v>190</v>
      </c>
      <c r="B660" s="71" t="s">
        <v>191</v>
      </c>
      <c r="C660" s="44">
        <v>63.2</v>
      </c>
      <c r="D660" s="44">
        <f>ROUND(C660*1.5,0)</f>
        <v>95</v>
      </c>
      <c r="E660" s="44">
        <f>IF(F16&gt;=1,C660,D660)</f>
        <v>95</v>
      </c>
      <c r="F660" s="56">
        <v>3</v>
      </c>
      <c r="G660" s="64"/>
      <c r="H660" s="60">
        <f>E660*G660</f>
        <v>0</v>
      </c>
      <c r="I660" s="45">
        <f>F660*G660</f>
        <v>0</v>
      </c>
    </row>
    <row r="661" spans="1:9" ht="12.75">
      <c r="A661" s="45" t="s">
        <v>194</v>
      </c>
      <c r="B661" s="71" t="s">
        <v>195</v>
      </c>
      <c r="C661" s="44">
        <v>63.2</v>
      </c>
      <c r="D661" s="44">
        <f>ROUND(C661*1.5,0)</f>
        <v>95</v>
      </c>
      <c r="E661" s="44">
        <f>IF(F16&gt;=1,C661,D661)</f>
        <v>95</v>
      </c>
      <c r="F661" s="56">
        <v>3</v>
      </c>
      <c r="G661" s="64"/>
      <c r="H661" s="60">
        <f>E661*G661</f>
        <v>0</v>
      </c>
      <c r="I661" s="45">
        <f>F661*G661</f>
        <v>0</v>
      </c>
    </row>
    <row r="662" spans="1:9" ht="12.75">
      <c r="A662" s="45" t="s">
        <v>192</v>
      </c>
      <c r="B662" s="71" t="s">
        <v>193</v>
      </c>
      <c r="C662" s="44">
        <v>63.2</v>
      </c>
      <c r="D662" s="44">
        <f>ROUND(C662*1.5,0)</f>
        <v>95</v>
      </c>
      <c r="E662" s="44">
        <f>IF(F16&gt;=1,C662,D662)</f>
        <v>95</v>
      </c>
      <c r="F662" s="56">
        <v>3</v>
      </c>
      <c r="G662" s="64"/>
      <c r="H662" s="60">
        <f>E662*G662</f>
        <v>0</v>
      </c>
      <c r="I662" s="45">
        <f>F662*G662</f>
        <v>0</v>
      </c>
    </row>
    <row r="663" spans="1:9" ht="12.75">
      <c r="A663" s="8"/>
      <c r="B663" s="70" t="s">
        <v>621</v>
      </c>
      <c r="C663" s="8"/>
      <c r="D663" s="8"/>
      <c r="E663" s="8"/>
      <c r="F663" s="48"/>
      <c r="G663" s="191"/>
      <c r="H663" s="9"/>
      <c r="I663" s="8"/>
    </row>
    <row r="664" spans="1:9" ht="12.75">
      <c r="A664" s="162">
        <v>113008</v>
      </c>
      <c r="B664" s="189" t="s">
        <v>727</v>
      </c>
      <c r="C664" s="163">
        <v>125.2</v>
      </c>
      <c r="D664" s="46">
        <f aca="true" t="shared" si="104" ref="D664:D671">ROUND(C664*1.5,0)</f>
        <v>188</v>
      </c>
      <c r="E664" s="46">
        <f>IF(F16&gt;=1,C664,D664)</f>
        <v>188</v>
      </c>
      <c r="F664" s="164">
        <v>11</v>
      </c>
      <c r="G664" s="63"/>
      <c r="H664" s="61">
        <f aca="true" t="shared" si="105" ref="H664:H671">E664*G664</f>
        <v>0</v>
      </c>
      <c r="I664" s="47">
        <f aca="true" t="shared" si="106" ref="I664:I671">F664*G664</f>
        <v>0</v>
      </c>
    </row>
    <row r="665" spans="1:9" ht="12.75">
      <c r="A665" s="162">
        <v>113009</v>
      </c>
      <c r="B665" s="189" t="s">
        <v>728</v>
      </c>
      <c r="C665" s="163">
        <v>144.7</v>
      </c>
      <c r="D665" s="46">
        <f t="shared" si="104"/>
        <v>217</v>
      </c>
      <c r="E665" s="46">
        <f>IF(F16&gt;=1,C665,D665)</f>
        <v>217</v>
      </c>
      <c r="F665" s="164">
        <v>11.5</v>
      </c>
      <c r="G665" s="63"/>
      <c r="H665" s="61">
        <f t="shared" si="105"/>
        <v>0</v>
      </c>
      <c r="I665" s="47">
        <f t="shared" si="106"/>
        <v>0</v>
      </c>
    </row>
    <row r="666" spans="1:9" ht="12.75">
      <c r="A666" s="162">
        <v>113003</v>
      </c>
      <c r="B666" s="189" t="s">
        <v>622</v>
      </c>
      <c r="C666" s="163">
        <v>110.7</v>
      </c>
      <c r="D666" s="46">
        <f t="shared" si="104"/>
        <v>166</v>
      </c>
      <c r="E666" s="46">
        <f>IF(F16&gt;=1,C666,D666)</f>
        <v>166</v>
      </c>
      <c r="F666" s="164">
        <v>9</v>
      </c>
      <c r="G666" s="63"/>
      <c r="H666" s="61">
        <f t="shared" si="105"/>
        <v>0</v>
      </c>
      <c r="I666" s="47">
        <f t="shared" si="106"/>
        <v>0</v>
      </c>
    </row>
    <row r="667" spans="1:9" ht="12.75">
      <c r="A667" s="162">
        <v>113010</v>
      </c>
      <c r="B667" s="189" t="s">
        <v>729</v>
      </c>
      <c r="C667" s="163">
        <v>76</v>
      </c>
      <c r="D667" s="46">
        <f t="shared" si="104"/>
        <v>114</v>
      </c>
      <c r="E667" s="46">
        <f>IF(F16&gt;=1,C667,D667)</f>
        <v>114</v>
      </c>
      <c r="F667" s="164">
        <v>6</v>
      </c>
      <c r="G667" s="63"/>
      <c r="H667" s="61">
        <f t="shared" si="105"/>
        <v>0</v>
      </c>
      <c r="I667" s="47">
        <f t="shared" si="106"/>
        <v>0</v>
      </c>
    </row>
    <row r="668" spans="1:9" ht="12.75">
      <c r="A668" s="162">
        <v>113001</v>
      </c>
      <c r="B668" s="189" t="s">
        <v>623</v>
      </c>
      <c r="C668" s="163">
        <v>105.2</v>
      </c>
      <c r="D668" s="46">
        <f t="shared" si="104"/>
        <v>158</v>
      </c>
      <c r="E668" s="46">
        <f>IF(F16&gt;=1,C668,D668)</f>
        <v>158</v>
      </c>
      <c r="F668" s="164">
        <v>8.5</v>
      </c>
      <c r="G668" s="63"/>
      <c r="H668" s="61">
        <f t="shared" si="105"/>
        <v>0</v>
      </c>
      <c r="I668" s="47">
        <f t="shared" si="106"/>
        <v>0</v>
      </c>
    </row>
    <row r="669" spans="1:9" ht="12.75">
      <c r="A669" s="162">
        <v>113004</v>
      </c>
      <c r="B669" s="189" t="s">
        <v>624</v>
      </c>
      <c r="C669" s="163">
        <v>79</v>
      </c>
      <c r="D669" s="46">
        <f t="shared" si="104"/>
        <v>119</v>
      </c>
      <c r="E669" s="46">
        <f>IF(F16&gt;=1,C669,D669)</f>
        <v>119</v>
      </c>
      <c r="F669" s="164">
        <v>6.2</v>
      </c>
      <c r="G669" s="63"/>
      <c r="H669" s="61">
        <f t="shared" si="105"/>
        <v>0</v>
      </c>
      <c r="I669" s="47">
        <f t="shared" si="106"/>
        <v>0</v>
      </c>
    </row>
    <row r="670" spans="1:9" ht="12.75">
      <c r="A670" s="162">
        <v>113006</v>
      </c>
      <c r="B670" s="189" t="s">
        <v>625</v>
      </c>
      <c r="C670" s="163">
        <v>107.9</v>
      </c>
      <c r="D670" s="46">
        <f t="shared" si="104"/>
        <v>162</v>
      </c>
      <c r="E670" s="46">
        <f>IF(F16&gt;=1,C670,D670)</f>
        <v>162</v>
      </c>
      <c r="F670" s="164">
        <v>9</v>
      </c>
      <c r="G670" s="63"/>
      <c r="H670" s="61">
        <f t="shared" si="105"/>
        <v>0</v>
      </c>
      <c r="I670" s="47">
        <f t="shared" si="106"/>
        <v>0</v>
      </c>
    </row>
    <row r="671" spans="1:9" ht="12.75">
      <c r="A671" s="162">
        <v>113005</v>
      </c>
      <c r="B671" s="189" t="s">
        <v>626</v>
      </c>
      <c r="C671" s="163">
        <v>107.9</v>
      </c>
      <c r="D671" s="46">
        <f t="shared" si="104"/>
        <v>162</v>
      </c>
      <c r="E671" s="46">
        <f>IF(F16&gt;=1,C671,D671)</f>
        <v>162</v>
      </c>
      <c r="F671" s="164">
        <v>9</v>
      </c>
      <c r="G671" s="63"/>
      <c r="H671" s="61">
        <f t="shared" si="105"/>
        <v>0</v>
      </c>
      <c r="I671" s="47">
        <f t="shared" si="106"/>
        <v>0</v>
      </c>
    </row>
    <row r="672" spans="1:9" ht="12.75">
      <c r="A672" s="8"/>
      <c r="B672" s="70" t="s">
        <v>816</v>
      </c>
      <c r="C672" s="8"/>
      <c r="D672" s="8"/>
      <c r="E672" s="8"/>
      <c r="F672" s="48"/>
      <c r="G672" s="191"/>
      <c r="H672" s="9"/>
      <c r="I672" s="8"/>
    </row>
    <row r="673" spans="1:9" ht="12.75">
      <c r="A673" s="162">
        <v>113902</v>
      </c>
      <c r="B673" s="189" t="s">
        <v>814</v>
      </c>
      <c r="C673" s="163">
        <v>53.7</v>
      </c>
      <c r="D673" s="46">
        <f>ROUND(C673*1.5,0)</f>
        <v>81</v>
      </c>
      <c r="E673" s="46">
        <f>IF(F16&gt;=1,C673,D673)</f>
        <v>81</v>
      </c>
      <c r="F673" s="164">
        <v>6</v>
      </c>
      <c r="G673" s="63"/>
      <c r="H673" s="61">
        <f>E673*G673</f>
        <v>0</v>
      </c>
      <c r="I673" s="47">
        <f>F673*G673</f>
        <v>0</v>
      </c>
    </row>
    <row r="674" spans="1:9" ht="12.75">
      <c r="A674" s="162">
        <v>113903</v>
      </c>
      <c r="B674" s="189" t="s">
        <v>815</v>
      </c>
      <c r="C674" s="163">
        <v>53.7</v>
      </c>
      <c r="D674" s="46">
        <f>ROUND(C674*1.5,0)</f>
        <v>81</v>
      </c>
      <c r="E674" s="46">
        <f>IF(F16&gt;=1,C674,D674)</f>
        <v>81</v>
      </c>
      <c r="F674" s="164">
        <v>6</v>
      </c>
      <c r="G674" s="63"/>
      <c r="H674" s="61">
        <f>E674*G674</f>
        <v>0</v>
      </c>
      <c r="I674" s="47">
        <f>F674*G674</f>
        <v>0</v>
      </c>
    </row>
    <row r="675" spans="1:9" ht="12.75">
      <c r="A675" s="162">
        <v>113904</v>
      </c>
      <c r="B675" s="189" t="s">
        <v>926</v>
      </c>
      <c r="C675" s="163">
        <v>53.7</v>
      </c>
      <c r="D675" s="46">
        <f>ROUND(C675*1.5,0)</f>
        <v>81</v>
      </c>
      <c r="E675" s="46">
        <f>IF(F16&gt;=1,C675,D675)</f>
        <v>81</v>
      </c>
      <c r="F675" s="164">
        <v>6</v>
      </c>
      <c r="G675" s="63"/>
      <c r="H675" s="61">
        <f>E675*G675</f>
        <v>0</v>
      </c>
      <c r="I675" s="47">
        <f>F675*G675</f>
        <v>0</v>
      </c>
    </row>
    <row r="676" spans="1:9" ht="12.75">
      <c r="A676" s="162">
        <v>113907</v>
      </c>
      <c r="B676" s="189" t="s">
        <v>927</v>
      </c>
      <c r="C676" s="163">
        <v>53.7</v>
      </c>
      <c r="D676" s="46">
        <f aca="true" t="shared" si="107" ref="D676:D687">ROUND(C676*1.5,0)</f>
        <v>81</v>
      </c>
      <c r="E676" s="46">
        <f>IF(F16&gt;=1,C676,D676)</f>
        <v>81</v>
      </c>
      <c r="F676" s="164">
        <v>6</v>
      </c>
      <c r="G676" s="63"/>
      <c r="H676" s="61">
        <f aca="true" t="shared" si="108" ref="H676:H687">E676*G676</f>
        <v>0</v>
      </c>
      <c r="I676" s="47">
        <f aca="true" t="shared" si="109" ref="I676:I687">F676*G676</f>
        <v>0</v>
      </c>
    </row>
    <row r="677" spans="1:9" ht="12.75">
      <c r="A677" s="162">
        <v>113909</v>
      </c>
      <c r="B677" s="189" t="s">
        <v>928</v>
      </c>
      <c r="C677" s="163">
        <v>53.7</v>
      </c>
      <c r="D677" s="46">
        <f t="shared" si="107"/>
        <v>81</v>
      </c>
      <c r="E677" s="46">
        <f>IF(F16&gt;=1,C677,D677)</f>
        <v>81</v>
      </c>
      <c r="F677" s="164">
        <v>6</v>
      </c>
      <c r="G677" s="63"/>
      <c r="H677" s="61">
        <f t="shared" si="108"/>
        <v>0</v>
      </c>
      <c r="I677" s="47">
        <f t="shared" si="109"/>
        <v>0</v>
      </c>
    </row>
    <row r="678" spans="1:9" ht="12.75">
      <c r="A678" s="162">
        <v>113908</v>
      </c>
      <c r="B678" s="189" t="s">
        <v>929</v>
      </c>
      <c r="C678" s="163">
        <v>53.7</v>
      </c>
      <c r="D678" s="46">
        <f t="shared" si="107"/>
        <v>81</v>
      </c>
      <c r="E678" s="46">
        <f>IF(F16&gt;=1,C678,D678)</f>
        <v>81</v>
      </c>
      <c r="F678" s="164">
        <v>6</v>
      </c>
      <c r="G678" s="63"/>
      <c r="H678" s="61">
        <f t="shared" si="108"/>
        <v>0</v>
      </c>
      <c r="I678" s="47">
        <f t="shared" si="109"/>
        <v>0</v>
      </c>
    </row>
    <row r="679" spans="1:9" ht="12.75">
      <c r="A679" s="162">
        <v>113911</v>
      </c>
      <c r="B679" s="189" t="s">
        <v>930</v>
      </c>
      <c r="C679" s="163">
        <v>53.7</v>
      </c>
      <c r="D679" s="46">
        <f t="shared" si="107"/>
        <v>81</v>
      </c>
      <c r="E679" s="46">
        <f>IF(F16&gt;=1,C679,D679)</f>
        <v>81</v>
      </c>
      <c r="F679" s="164">
        <v>6</v>
      </c>
      <c r="G679" s="63"/>
      <c r="H679" s="61">
        <f t="shared" si="108"/>
        <v>0</v>
      </c>
      <c r="I679" s="47">
        <f t="shared" si="109"/>
        <v>0</v>
      </c>
    </row>
    <row r="680" spans="1:9" ht="12.75">
      <c r="A680" s="162">
        <v>113905</v>
      </c>
      <c r="B680" s="189" t="s">
        <v>931</v>
      </c>
      <c r="C680" s="163">
        <v>53.7</v>
      </c>
      <c r="D680" s="46">
        <f t="shared" si="107"/>
        <v>81</v>
      </c>
      <c r="E680" s="46">
        <f>IF(F16&gt;=1,C680,D680)</f>
        <v>81</v>
      </c>
      <c r="F680" s="164">
        <v>6</v>
      </c>
      <c r="G680" s="63"/>
      <c r="H680" s="61">
        <f t="shared" si="108"/>
        <v>0</v>
      </c>
      <c r="I680" s="47">
        <f t="shared" si="109"/>
        <v>0</v>
      </c>
    </row>
    <row r="681" spans="1:9" ht="12.75">
      <c r="A681" s="162">
        <v>113906</v>
      </c>
      <c r="B681" s="189" t="s">
        <v>932</v>
      </c>
      <c r="C681" s="163">
        <v>53.7</v>
      </c>
      <c r="D681" s="46">
        <f t="shared" si="107"/>
        <v>81</v>
      </c>
      <c r="E681" s="46">
        <f>IF(F16&gt;=1,C681,D681)</f>
        <v>81</v>
      </c>
      <c r="F681" s="164">
        <v>6</v>
      </c>
      <c r="G681" s="63"/>
      <c r="H681" s="61">
        <f t="shared" si="108"/>
        <v>0</v>
      </c>
      <c r="I681" s="47">
        <f t="shared" si="109"/>
        <v>0</v>
      </c>
    </row>
    <row r="682" spans="1:9" ht="12.75">
      <c r="A682" s="162">
        <v>113910</v>
      </c>
      <c r="B682" s="189" t="s">
        <v>933</v>
      </c>
      <c r="C682" s="163">
        <v>53.7</v>
      </c>
      <c r="D682" s="46">
        <f t="shared" si="107"/>
        <v>81</v>
      </c>
      <c r="E682" s="46">
        <f>IF(F16&gt;=1,C682,D682)</f>
        <v>81</v>
      </c>
      <c r="F682" s="164">
        <v>6</v>
      </c>
      <c r="G682" s="63"/>
      <c r="H682" s="61">
        <f t="shared" si="108"/>
        <v>0</v>
      </c>
      <c r="I682" s="47">
        <f t="shared" si="109"/>
        <v>0</v>
      </c>
    </row>
    <row r="683" spans="1:9" ht="12.75">
      <c r="A683" s="162">
        <v>113912</v>
      </c>
      <c r="B683" s="189" t="s">
        <v>934</v>
      </c>
      <c r="C683" s="163">
        <v>53.7</v>
      </c>
      <c r="D683" s="46">
        <f t="shared" si="107"/>
        <v>81</v>
      </c>
      <c r="E683" s="46">
        <f>IF(F16&gt;=1,C683,D683)</f>
        <v>81</v>
      </c>
      <c r="F683" s="164">
        <v>6</v>
      </c>
      <c r="G683" s="63"/>
      <c r="H683" s="61">
        <f t="shared" si="108"/>
        <v>0</v>
      </c>
      <c r="I683" s="47">
        <f t="shared" si="109"/>
        <v>0</v>
      </c>
    </row>
    <row r="684" spans="1:9" ht="12.75">
      <c r="A684" s="162">
        <v>113913</v>
      </c>
      <c r="B684" s="189" t="s">
        <v>935</v>
      </c>
      <c r="C684" s="163">
        <v>53.7</v>
      </c>
      <c r="D684" s="46">
        <f t="shared" si="107"/>
        <v>81</v>
      </c>
      <c r="E684" s="46">
        <f>IF(F16&gt;=1,C684,D684)</f>
        <v>81</v>
      </c>
      <c r="F684" s="164">
        <v>6</v>
      </c>
      <c r="G684" s="63"/>
      <c r="H684" s="61">
        <f t="shared" si="108"/>
        <v>0</v>
      </c>
      <c r="I684" s="47">
        <f t="shared" si="109"/>
        <v>0</v>
      </c>
    </row>
    <row r="685" spans="1:9" ht="12.75">
      <c r="A685" s="162">
        <v>113914</v>
      </c>
      <c r="B685" s="189" t="s">
        <v>936</v>
      </c>
      <c r="C685" s="163">
        <v>82.8</v>
      </c>
      <c r="D685" s="46">
        <f t="shared" si="107"/>
        <v>124</v>
      </c>
      <c r="E685" s="46">
        <f>IF(F16&gt;=1,C685,D685)</f>
        <v>124</v>
      </c>
      <c r="F685" s="164">
        <v>7.7</v>
      </c>
      <c r="G685" s="63"/>
      <c r="H685" s="61">
        <f t="shared" si="108"/>
        <v>0</v>
      </c>
      <c r="I685" s="47">
        <f t="shared" si="109"/>
        <v>0</v>
      </c>
    </row>
    <row r="686" spans="1:9" ht="12.75">
      <c r="A686" s="162">
        <v>120107</v>
      </c>
      <c r="B686" s="189" t="s">
        <v>937</v>
      </c>
      <c r="C686" s="163">
        <v>35.9</v>
      </c>
      <c r="D686" s="46">
        <f t="shared" si="107"/>
        <v>54</v>
      </c>
      <c r="E686" s="46">
        <f>IF(F16&gt;=1,C686,D686)</f>
        <v>54</v>
      </c>
      <c r="F686" s="164">
        <v>3.3</v>
      </c>
      <c r="G686" s="63"/>
      <c r="H686" s="61">
        <f t="shared" si="108"/>
        <v>0</v>
      </c>
      <c r="I686" s="47">
        <f t="shared" si="109"/>
        <v>0</v>
      </c>
    </row>
    <row r="687" spans="1:9" ht="12.75">
      <c r="A687" s="162">
        <v>120108</v>
      </c>
      <c r="B687" s="189" t="s">
        <v>938</v>
      </c>
      <c r="C687" s="163">
        <v>35.9</v>
      </c>
      <c r="D687" s="46">
        <f t="shared" si="107"/>
        <v>54</v>
      </c>
      <c r="E687" s="46">
        <f>IF(F16&gt;=1,C687,D687)</f>
        <v>54</v>
      </c>
      <c r="F687" s="164">
        <v>3.3</v>
      </c>
      <c r="G687" s="63"/>
      <c r="H687" s="61">
        <f t="shared" si="108"/>
        <v>0</v>
      </c>
      <c r="I687" s="47">
        <f t="shared" si="109"/>
        <v>0</v>
      </c>
    </row>
    <row r="688" spans="1:9" ht="12.75">
      <c r="A688" s="8"/>
      <c r="B688" s="70" t="s">
        <v>18</v>
      </c>
      <c r="C688" s="8"/>
      <c r="D688" s="8"/>
      <c r="E688" s="8"/>
      <c r="F688" s="48"/>
      <c r="G688" s="191"/>
      <c r="H688" s="9"/>
      <c r="I688" s="8"/>
    </row>
    <row r="689" spans="1:9" ht="12.75">
      <c r="A689" s="162">
        <v>120106</v>
      </c>
      <c r="B689" s="189" t="s">
        <v>939</v>
      </c>
      <c r="C689" s="163">
        <v>4.5</v>
      </c>
      <c r="D689" s="46">
        <f aca="true" t="shared" si="110" ref="D689:D694">ROUND(C689*1.5,0)</f>
        <v>7</v>
      </c>
      <c r="E689" s="46">
        <f>IF(F16&gt;=1,C689,D689)</f>
        <v>7</v>
      </c>
      <c r="F689" s="164">
        <v>0.57</v>
      </c>
      <c r="G689" s="63"/>
      <c r="H689" s="61">
        <f aca="true" t="shared" si="111" ref="H689:H694">E689*G689</f>
        <v>0</v>
      </c>
      <c r="I689" s="47">
        <f aca="true" t="shared" si="112" ref="I689:I694">F689*G689</f>
        <v>0</v>
      </c>
    </row>
    <row r="690" spans="1:9" ht="12.75">
      <c r="A690" s="162">
        <v>111902</v>
      </c>
      <c r="B690" s="189" t="s">
        <v>219</v>
      </c>
      <c r="C690" s="163">
        <v>53.7</v>
      </c>
      <c r="D690" s="46">
        <f t="shared" si="110"/>
        <v>81</v>
      </c>
      <c r="E690" s="46">
        <f>IF(F16&gt;=1,C690,D690)</f>
        <v>81</v>
      </c>
      <c r="F690" s="164">
        <v>6</v>
      </c>
      <c r="G690" s="63"/>
      <c r="H690" s="61">
        <f t="shared" si="111"/>
        <v>0</v>
      </c>
      <c r="I690" s="87">
        <f t="shared" si="112"/>
        <v>0</v>
      </c>
    </row>
    <row r="691" spans="1:9" ht="12.75">
      <c r="A691" s="162">
        <v>120104</v>
      </c>
      <c r="B691" s="189" t="s">
        <v>940</v>
      </c>
      <c r="C691" s="163">
        <v>417.2</v>
      </c>
      <c r="D691" s="124">
        <f t="shared" si="110"/>
        <v>626</v>
      </c>
      <c r="E691" s="124">
        <f>IF(F16&gt;=1,C691,D691)</f>
        <v>626</v>
      </c>
      <c r="F691" s="164">
        <v>52.5</v>
      </c>
      <c r="G691" s="125"/>
      <c r="H691" s="126">
        <f t="shared" si="111"/>
        <v>0</v>
      </c>
      <c r="I691" s="87">
        <f t="shared" si="112"/>
        <v>0</v>
      </c>
    </row>
    <row r="692" spans="1:9" ht="12.75">
      <c r="A692" s="162">
        <v>120101</v>
      </c>
      <c r="B692" s="189" t="s">
        <v>765</v>
      </c>
      <c r="C692" s="163">
        <v>17.8</v>
      </c>
      <c r="D692" s="85">
        <f t="shared" si="110"/>
        <v>27</v>
      </c>
      <c r="E692" s="85">
        <f>IF(F16&gt;=1,C692,D692)</f>
        <v>27</v>
      </c>
      <c r="F692" s="164">
        <v>1.6</v>
      </c>
      <c r="G692" s="88"/>
      <c r="H692" s="86">
        <f t="shared" si="111"/>
        <v>0</v>
      </c>
      <c r="I692" s="87">
        <f t="shared" si="112"/>
        <v>0</v>
      </c>
    </row>
    <row r="693" spans="1:9" ht="12.75">
      <c r="A693" s="162">
        <v>120102</v>
      </c>
      <c r="B693" s="189" t="s">
        <v>766</v>
      </c>
      <c r="C693" s="163">
        <v>22.9</v>
      </c>
      <c r="D693" s="85">
        <f t="shared" si="110"/>
        <v>34</v>
      </c>
      <c r="E693" s="85">
        <f>IF(F16&gt;=1,C693,D693)</f>
        <v>34</v>
      </c>
      <c r="F693" s="164">
        <v>2.6</v>
      </c>
      <c r="G693" s="88"/>
      <c r="H693" s="86">
        <f t="shared" si="111"/>
        <v>0</v>
      </c>
      <c r="I693" s="87">
        <f t="shared" si="112"/>
        <v>0</v>
      </c>
    </row>
    <row r="694" spans="1:9" ht="12.75">
      <c r="A694" s="162">
        <v>120103</v>
      </c>
      <c r="B694" s="189" t="s">
        <v>767</v>
      </c>
      <c r="C694" s="163">
        <v>21.2</v>
      </c>
      <c r="D694" s="85">
        <f t="shared" si="110"/>
        <v>32</v>
      </c>
      <c r="E694" s="85">
        <f>IF(F16&gt;=1,C694,D694)</f>
        <v>32</v>
      </c>
      <c r="F694" s="164">
        <v>2.4</v>
      </c>
      <c r="G694" s="159"/>
      <c r="H694" s="86">
        <f t="shared" si="111"/>
        <v>0</v>
      </c>
      <c r="I694" s="87">
        <f t="shared" si="112"/>
        <v>0</v>
      </c>
    </row>
    <row r="695" spans="1:9" ht="13.5" thickBot="1">
      <c r="A695" s="162">
        <v>120105</v>
      </c>
      <c r="B695" s="189" t="s">
        <v>786</v>
      </c>
      <c r="C695" s="163">
        <v>11.2</v>
      </c>
      <c r="D695" s="85">
        <f>ROUND(C695*1.5,0)</f>
        <v>17</v>
      </c>
      <c r="E695" s="85">
        <f>IF(F16&gt;=1,C695,D695)</f>
        <v>17</v>
      </c>
      <c r="F695" s="164">
        <v>2.6</v>
      </c>
      <c r="G695" s="88"/>
      <c r="H695" s="86">
        <f>E695*G695</f>
        <v>0</v>
      </c>
      <c r="I695" s="87">
        <f>F695*G695</f>
        <v>0</v>
      </c>
    </row>
    <row r="696" spans="1:9" ht="55.5" customHeight="1" thickBot="1">
      <c r="A696" s="246" t="s">
        <v>925</v>
      </c>
      <c r="B696" s="247"/>
      <c r="C696" s="247"/>
      <c r="D696" s="247"/>
      <c r="E696" s="247"/>
      <c r="F696" s="247"/>
      <c r="G696" s="247"/>
      <c r="H696" s="247"/>
      <c r="I696" s="248"/>
    </row>
    <row r="697" spans="1:9" ht="28.5" hidden="1">
      <c r="A697" s="110" t="s">
        <v>791</v>
      </c>
      <c r="B697" s="194" t="s">
        <v>951</v>
      </c>
      <c r="C697" s="194"/>
      <c r="D697" s="194"/>
      <c r="E697" s="194"/>
      <c r="F697" s="194"/>
      <c r="G697" s="194"/>
      <c r="H697" s="194"/>
      <c r="I697" s="195"/>
    </row>
    <row r="698" spans="1:9" ht="12.75" hidden="1">
      <c r="A698" s="169"/>
      <c r="B698" s="12" t="s">
        <v>399</v>
      </c>
      <c r="C698" s="7"/>
      <c r="D698" s="7"/>
      <c r="E698" s="7"/>
      <c r="F698" s="50"/>
      <c r="G698" s="11"/>
      <c r="H698" s="10"/>
      <c r="I698" s="111"/>
    </row>
    <row r="699" spans="1:9" ht="12.75" hidden="1">
      <c r="A699" s="261">
        <v>11319</v>
      </c>
      <c r="B699" s="261" t="s">
        <v>400</v>
      </c>
      <c r="C699" s="262">
        <v>49.5</v>
      </c>
      <c r="D699" s="6">
        <f>ROUND(C699*1.5,0)</f>
        <v>74</v>
      </c>
      <c r="E699" s="6">
        <f>IF(F16&gt;=1,C699,D699)</f>
        <v>74</v>
      </c>
      <c r="F699" s="263">
        <v>5.8</v>
      </c>
      <c r="G699" s="258"/>
      <c r="H699" s="13">
        <f>E699*G699</f>
        <v>0</v>
      </c>
      <c r="I699" s="257">
        <f>F699*G699</f>
        <v>0</v>
      </c>
    </row>
    <row r="700" spans="1:9" ht="12.75" hidden="1">
      <c r="A700" s="261">
        <v>11320</v>
      </c>
      <c r="B700" s="261" t="s">
        <v>953</v>
      </c>
      <c r="C700" s="262">
        <v>56.2</v>
      </c>
      <c r="D700" s="6">
        <f>ROUND(C700*1.5,0)</f>
        <v>84</v>
      </c>
      <c r="E700" s="6">
        <f>IF(F16&gt;=1,C700,D700)</f>
        <v>84</v>
      </c>
      <c r="F700" s="263">
        <v>6.6</v>
      </c>
      <c r="G700" s="258"/>
      <c r="H700" s="13">
        <f>E700*G700</f>
        <v>0</v>
      </c>
      <c r="I700" s="257">
        <f>F700*G700</f>
        <v>0</v>
      </c>
    </row>
    <row r="701" spans="1:9" ht="12.75" hidden="1">
      <c r="A701" s="261">
        <v>11322</v>
      </c>
      <c r="B701" s="261" t="s">
        <v>954</v>
      </c>
      <c r="C701" s="261">
        <v>55.4</v>
      </c>
      <c r="D701" s="6">
        <f>ROUND(C701*1.5,0)</f>
        <v>83</v>
      </c>
      <c r="E701" s="6">
        <f>IF(F16&gt;=1,C701,D701)</f>
        <v>83</v>
      </c>
      <c r="F701" s="263">
        <v>6.1</v>
      </c>
      <c r="G701" s="258"/>
      <c r="H701" s="13">
        <f>E701*G701</f>
        <v>0</v>
      </c>
      <c r="I701" s="257">
        <f>F701*G701</f>
        <v>0</v>
      </c>
    </row>
    <row r="702" spans="1:9" ht="12.75" hidden="1">
      <c r="A702" s="261">
        <v>11323</v>
      </c>
      <c r="B702" s="261" t="s">
        <v>403</v>
      </c>
      <c r="C702" s="261">
        <v>67.6</v>
      </c>
      <c r="D702" s="6">
        <f>ROUND(C702*1.5,0)</f>
        <v>101</v>
      </c>
      <c r="E702" s="6">
        <f>IF(F16&gt;=1,C702,D702)</f>
        <v>101</v>
      </c>
      <c r="F702" s="263">
        <v>7.9</v>
      </c>
      <c r="G702" s="258"/>
      <c r="H702" s="13">
        <f>E702*G702</f>
        <v>0</v>
      </c>
      <c r="I702" s="257">
        <f>F702*G702</f>
        <v>0</v>
      </c>
    </row>
    <row r="703" spans="1:9" ht="12.75" hidden="1">
      <c r="A703" s="173"/>
      <c r="B703" s="12" t="s">
        <v>336</v>
      </c>
      <c r="C703" s="12"/>
      <c r="D703" s="7"/>
      <c r="E703" s="7"/>
      <c r="F703" s="49"/>
      <c r="G703" s="11"/>
      <c r="H703" s="10"/>
      <c r="I703" s="111"/>
    </row>
    <row r="704" spans="1:9" ht="13.5" hidden="1" thickBot="1">
      <c r="A704" s="259">
        <v>11307</v>
      </c>
      <c r="B704" s="259" t="s">
        <v>227</v>
      </c>
      <c r="C704" s="260">
        <v>16.2</v>
      </c>
      <c r="D704" s="103">
        <f>ROUND(C704*1.5,0)</f>
        <v>24</v>
      </c>
      <c r="E704" s="103">
        <f>IF(F16&gt;=1,C704,D704)</f>
        <v>24</v>
      </c>
      <c r="F704" s="119">
        <v>1.9</v>
      </c>
      <c r="G704" s="128">
        <f>SUM(G699:G702)</f>
        <v>0</v>
      </c>
      <c r="H704" s="120">
        <v>0</v>
      </c>
      <c r="I704" s="104">
        <v>0</v>
      </c>
    </row>
    <row r="705" spans="1:11" ht="28.5" hidden="1">
      <c r="A705" s="112" t="s">
        <v>792</v>
      </c>
      <c r="B705" s="196" t="s">
        <v>952</v>
      </c>
      <c r="C705" s="196"/>
      <c r="D705" s="196"/>
      <c r="E705" s="196"/>
      <c r="F705" s="196"/>
      <c r="G705" s="196"/>
      <c r="H705" s="196"/>
      <c r="I705" s="197"/>
      <c r="J705" s="230"/>
      <c r="K705" s="231"/>
    </row>
    <row r="706" spans="1:10" ht="12.75" hidden="1">
      <c r="A706" s="173"/>
      <c r="B706" s="12" t="s">
        <v>336</v>
      </c>
      <c r="C706" s="12"/>
      <c r="D706" s="7"/>
      <c r="E706" s="7"/>
      <c r="F706" s="50"/>
      <c r="G706" s="11"/>
      <c r="H706" s="10"/>
      <c r="I706" s="111"/>
      <c r="J706" s="32"/>
    </row>
    <row r="707" spans="1:9" ht="12.75" hidden="1">
      <c r="A707" s="261">
        <v>11325</v>
      </c>
      <c r="B707" s="264" t="s">
        <v>2</v>
      </c>
      <c r="C707" s="262">
        <v>8.1</v>
      </c>
      <c r="D707" s="6">
        <f>ROUND(C707*1.5,0)</f>
        <v>12</v>
      </c>
      <c r="E707" s="6">
        <f>IF(F16&gt;=1,C707,D707)</f>
        <v>12</v>
      </c>
      <c r="F707" s="52">
        <v>1</v>
      </c>
      <c r="G707" s="172"/>
      <c r="H707" s="13">
        <f>E707*G707</f>
        <v>0</v>
      </c>
      <c r="I707" s="102">
        <f>F707*G707</f>
        <v>0</v>
      </c>
    </row>
    <row r="708" spans="1:10" ht="12.75" hidden="1">
      <c r="A708" s="173"/>
      <c r="B708" s="12" t="s">
        <v>336</v>
      </c>
      <c r="C708" s="12"/>
      <c r="D708" s="7"/>
      <c r="E708" s="7"/>
      <c r="F708" s="50"/>
      <c r="G708" s="11"/>
      <c r="H708" s="10"/>
      <c r="I708" s="111"/>
      <c r="J708" s="32"/>
    </row>
    <row r="709" spans="1:9" ht="13.5" hidden="1" thickBot="1">
      <c r="A709" s="259">
        <v>11317</v>
      </c>
      <c r="B709" s="265" t="s">
        <v>298</v>
      </c>
      <c r="C709" s="266">
        <v>7.3</v>
      </c>
      <c r="D709" s="90">
        <f>ROUND(C709*1.5,0)</f>
        <v>11</v>
      </c>
      <c r="E709" s="90">
        <f>IF(F16&gt;=1,C709,D709)</f>
        <v>11</v>
      </c>
      <c r="F709" s="91">
        <v>0.8</v>
      </c>
      <c r="G709" s="267">
        <f>FLOOR(G707/2,1)</f>
        <v>0</v>
      </c>
      <c r="H709" s="92">
        <v>0</v>
      </c>
      <c r="I709" s="113">
        <v>0</v>
      </c>
    </row>
    <row r="710" spans="1:11" ht="28.5" hidden="1">
      <c r="A710" s="100" t="s">
        <v>793</v>
      </c>
      <c r="B710" s="196" t="s">
        <v>955</v>
      </c>
      <c r="C710" s="196"/>
      <c r="D710" s="196"/>
      <c r="E710" s="196"/>
      <c r="F710" s="196"/>
      <c r="G710" s="196"/>
      <c r="H710" s="196"/>
      <c r="I710" s="197"/>
      <c r="J710" s="230" t="str">
        <f>IF(J713-J711&lt;&gt;0,"Несоответствие в количестве товаров (см. условия акции)","Заполнено верно")</f>
        <v>Заполнено верно</v>
      </c>
      <c r="K710" s="231"/>
    </row>
    <row r="711" spans="1:10" ht="12.75" hidden="1">
      <c r="A711" s="173"/>
      <c r="B711" s="12" t="s">
        <v>691</v>
      </c>
      <c r="C711" s="12"/>
      <c r="D711" s="7"/>
      <c r="E711" s="7"/>
      <c r="F711" s="50"/>
      <c r="G711" s="11"/>
      <c r="H711" s="10"/>
      <c r="I711" s="111"/>
      <c r="J711" s="32">
        <f>G712</f>
        <v>0</v>
      </c>
    </row>
    <row r="712" spans="1:9" ht="12.75" hidden="1">
      <c r="A712" s="261">
        <v>13202</v>
      </c>
      <c r="B712" s="264" t="s">
        <v>694</v>
      </c>
      <c r="C712" s="262">
        <v>139.1</v>
      </c>
      <c r="D712" s="6">
        <f>ROUND(C712*1.5,0)</f>
        <v>209</v>
      </c>
      <c r="E712" s="6">
        <f>IF(F16&gt;=1,C712,D712)</f>
        <v>209</v>
      </c>
      <c r="F712" s="52">
        <v>15</v>
      </c>
      <c r="G712" s="172"/>
      <c r="H712" s="13">
        <f>E712*G712</f>
        <v>0</v>
      </c>
      <c r="I712" s="102">
        <f>F712*G712</f>
        <v>0</v>
      </c>
    </row>
    <row r="713" spans="1:10" ht="12.75" hidden="1">
      <c r="A713" s="173"/>
      <c r="B713" s="12" t="s">
        <v>3</v>
      </c>
      <c r="C713" s="12"/>
      <c r="D713" s="7"/>
      <c r="E713" s="7"/>
      <c r="F713" s="50"/>
      <c r="G713" s="11"/>
      <c r="H713" s="10"/>
      <c r="I713" s="111"/>
      <c r="J713" s="32">
        <f>SUM(G714:G721)</f>
        <v>0</v>
      </c>
    </row>
    <row r="714" spans="1:9" ht="12.75" hidden="1">
      <c r="A714" s="259">
        <v>30201</v>
      </c>
      <c r="B714" s="265" t="s">
        <v>392</v>
      </c>
      <c r="C714" s="266">
        <v>43.2</v>
      </c>
      <c r="D714" s="90">
        <f>ROUND(C714*1.5,0)</f>
        <v>65</v>
      </c>
      <c r="E714" s="90">
        <f>IF(F16&gt;=1,C714,D714)</f>
        <v>65</v>
      </c>
      <c r="F714" s="91">
        <v>4.2</v>
      </c>
      <c r="G714" s="178"/>
      <c r="H714" s="92">
        <v>0</v>
      </c>
      <c r="I714" s="113">
        <v>0</v>
      </c>
    </row>
    <row r="715" spans="1:9" ht="12.75" hidden="1">
      <c r="A715" s="259">
        <v>30203</v>
      </c>
      <c r="B715" s="265" t="s">
        <v>390</v>
      </c>
      <c r="C715" s="266">
        <v>43.2</v>
      </c>
      <c r="D715" s="90">
        <f>ROUND(C715*1.5,0)</f>
        <v>65</v>
      </c>
      <c r="E715" s="90">
        <f>IF(F16&gt;=1,C715,D715)</f>
        <v>65</v>
      </c>
      <c r="F715" s="91">
        <v>4.2</v>
      </c>
      <c r="G715" s="178"/>
      <c r="H715" s="92">
        <v>0</v>
      </c>
      <c r="I715" s="113">
        <v>0</v>
      </c>
    </row>
    <row r="716" spans="1:9" ht="12.75" hidden="1">
      <c r="A716" s="259">
        <v>30204</v>
      </c>
      <c r="B716" s="265" t="s">
        <v>391</v>
      </c>
      <c r="C716" s="266">
        <v>43.2</v>
      </c>
      <c r="D716" s="90">
        <f>ROUND(C716*1.5,0)</f>
        <v>65</v>
      </c>
      <c r="E716" s="90">
        <f>IF(F16&gt;=1,C716,D716)</f>
        <v>65</v>
      </c>
      <c r="F716" s="91">
        <v>4.2</v>
      </c>
      <c r="G716" s="178"/>
      <c r="H716" s="92">
        <v>0</v>
      </c>
      <c r="I716" s="274">
        <v>0</v>
      </c>
    </row>
    <row r="717" spans="1:9" ht="12.75" hidden="1">
      <c r="A717" s="259">
        <v>30207</v>
      </c>
      <c r="B717" s="265" t="s">
        <v>751</v>
      </c>
      <c r="C717" s="266">
        <v>43.2</v>
      </c>
      <c r="D717" s="270">
        <f>ROUND(C717*1.5,0)</f>
        <v>65</v>
      </c>
      <c r="E717" s="270">
        <f>IF(F16&gt;=1,C717,D717)</f>
        <v>65</v>
      </c>
      <c r="F717" s="91">
        <v>4.2</v>
      </c>
      <c r="G717" s="271"/>
      <c r="H717" s="272">
        <v>0</v>
      </c>
      <c r="I717" s="273">
        <v>0</v>
      </c>
    </row>
    <row r="718" spans="1:9" ht="12.75" hidden="1">
      <c r="A718" s="259">
        <v>30208</v>
      </c>
      <c r="B718" s="265" t="s">
        <v>752</v>
      </c>
      <c r="C718" s="266">
        <v>43.2</v>
      </c>
      <c r="D718" s="90">
        <f>ROUND(C718*1.5,0)</f>
        <v>65</v>
      </c>
      <c r="E718" s="90">
        <f>IF(F16&gt;=1,C718,D718)</f>
        <v>65</v>
      </c>
      <c r="F718" s="91">
        <v>4.2</v>
      </c>
      <c r="G718" s="178"/>
      <c r="H718" s="92">
        <v>0</v>
      </c>
      <c r="I718" s="113">
        <v>0</v>
      </c>
    </row>
    <row r="719" spans="1:9" ht="12.75" hidden="1">
      <c r="A719" s="259">
        <v>30209</v>
      </c>
      <c r="B719" s="265" t="s">
        <v>714</v>
      </c>
      <c r="C719" s="266">
        <v>43.2</v>
      </c>
      <c r="D719" s="90">
        <f>ROUND(C719*1.5,0)</f>
        <v>65</v>
      </c>
      <c r="E719" s="90">
        <f>IF(F16&gt;=1,C719,D719)</f>
        <v>65</v>
      </c>
      <c r="F719" s="91">
        <v>4.2</v>
      </c>
      <c r="G719" s="178"/>
      <c r="H719" s="92">
        <v>0</v>
      </c>
      <c r="I719" s="113">
        <v>0</v>
      </c>
    </row>
    <row r="720" spans="1:9" ht="12.75" hidden="1">
      <c r="A720" s="259">
        <v>30205</v>
      </c>
      <c r="B720" s="265" t="s">
        <v>712</v>
      </c>
      <c r="C720" s="266">
        <v>43.2</v>
      </c>
      <c r="D720" s="90">
        <f>ROUND(C720*1.5,0)</f>
        <v>65</v>
      </c>
      <c r="E720" s="90">
        <f>IF(F16&gt;=1,C720,D720)</f>
        <v>65</v>
      </c>
      <c r="F720" s="91">
        <v>4.2</v>
      </c>
      <c r="G720" s="178"/>
      <c r="H720" s="92">
        <v>0</v>
      </c>
      <c r="I720" s="113">
        <v>0</v>
      </c>
    </row>
    <row r="721" spans="1:9" ht="13.5" hidden="1" thickBot="1">
      <c r="A721" s="259">
        <v>30206</v>
      </c>
      <c r="B721" s="265" t="s">
        <v>713</v>
      </c>
      <c r="C721" s="266">
        <v>43.2</v>
      </c>
      <c r="D721" s="90">
        <f>ROUND(C721*1.5,0)</f>
        <v>65</v>
      </c>
      <c r="E721" s="90">
        <f>IF(F16&gt;=1,C721,D721)</f>
        <v>65</v>
      </c>
      <c r="F721" s="91">
        <v>4.2</v>
      </c>
      <c r="G721" s="178"/>
      <c r="H721" s="92">
        <v>0</v>
      </c>
      <c r="I721" s="113">
        <v>0</v>
      </c>
    </row>
    <row r="722" spans="1:11" ht="28.5" hidden="1">
      <c r="A722" s="114" t="s">
        <v>794</v>
      </c>
      <c r="B722" s="235" t="s">
        <v>956</v>
      </c>
      <c r="C722" s="235"/>
      <c r="D722" s="235"/>
      <c r="E722" s="235"/>
      <c r="F722" s="235"/>
      <c r="G722" s="235"/>
      <c r="H722" s="235"/>
      <c r="I722" s="236"/>
      <c r="J722" s="230" t="str">
        <f>IF(J725-J723&lt;&gt;0,"Несоответствие в количестве товаров (см. условия акции)","Заполнено верно")</f>
        <v>Заполнено верно</v>
      </c>
      <c r="K722" s="231"/>
    </row>
    <row r="723" spans="1:10" ht="12.75" hidden="1">
      <c r="A723" s="173"/>
      <c r="B723" s="12" t="s">
        <v>691</v>
      </c>
      <c r="C723" s="12"/>
      <c r="D723" s="7"/>
      <c r="E723" s="7"/>
      <c r="F723" s="50"/>
      <c r="G723" s="11"/>
      <c r="H723" s="10"/>
      <c r="I723" s="111"/>
      <c r="J723" s="32">
        <f>G724</f>
        <v>0</v>
      </c>
    </row>
    <row r="724" spans="1:10" ht="12.75" hidden="1">
      <c r="A724" s="261">
        <v>13203</v>
      </c>
      <c r="B724" s="264" t="s">
        <v>693</v>
      </c>
      <c r="C724" s="262">
        <v>69.6</v>
      </c>
      <c r="D724" s="6">
        <f>ROUND(C724*1.5,0)</f>
        <v>104</v>
      </c>
      <c r="E724" s="6">
        <f>IF(F16&gt;=1,C724,D724)</f>
        <v>104</v>
      </c>
      <c r="F724" s="53">
        <v>7.6</v>
      </c>
      <c r="G724" s="180"/>
      <c r="H724" s="13">
        <f>E724*G724</f>
        <v>0</v>
      </c>
      <c r="I724" s="102">
        <f>F724*G724</f>
        <v>0</v>
      </c>
      <c r="J724" s="32"/>
    </row>
    <row r="725" spans="1:10" ht="12.75" hidden="1">
      <c r="A725" s="173"/>
      <c r="B725" s="12" t="s">
        <v>10</v>
      </c>
      <c r="C725" s="12"/>
      <c r="D725" s="7"/>
      <c r="E725" s="7"/>
      <c r="F725" s="50"/>
      <c r="G725" s="54"/>
      <c r="H725" s="10"/>
      <c r="I725" s="111"/>
      <c r="J725" s="277">
        <f>SUM(G726:G728)</f>
        <v>0</v>
      </c>
    </row>
    <row r="726" spans="1:9" ht="12.75" hidden="1">
      <c r="A726" s="259">
        <v>10203</v>
      </c>
      <c r="B726" s="265" t="s">
        <v>405</v>
      </c>
      <c r="C726" s="266">
        <v>35.9</v>
      </c>
      <c r="D726" s="90">
        <f>ROUND(C726*1.5,0)</f>
        <v>54</v>
      </c>
      <c r="E726" s="90">
        <f>IF(F16&gt;=1,C726,D726)</f>
        <v>54</v>
      </c>
      <c r="F726" s="95">
        <v>2.6</v>
      </c>
      <c r="G726" s="275"/>
      <c r="H726" s="276">
        <v>0</v>
      </c>
      <c r="I726" s="113">
        <v>0</v>
      </c>
    </row>
    <row r="727" spans="1:9" ht="12.75" hidden="1">
      <c r="A727" s="259">
        <v>10201</v>
      </c>
      <c r="B727" s="265" t="s">
        <v>491</v>
      </c>
      <c r="C727" s="266">
        <v>35.9</v>
      </c>
      <c r="D727" s="90">
        <f>ROUND(C727*1.5,0)</f>
        <v>54</v>
      </c>
      <c r="E727" s="90">
        <f>IF(F16&gt;=1,C727,D727)</f>
        <v>54</v>
      </c>
      <c r="F727" s="95">
        <v>2.6</v>
      </c>
      <c r="G727" s="275"/>
      <c r="H727" s="276">
        <v>0</v>
      </c>
      <c r="I727" s="113">
        <v>0</v>
      </c>
    </row>
    <row r="728" spans="1:9" ht="13.5" hidden="1" thickBot="1">
      <c r="A728" s="259">
        <v>10202</v>
      </c>
      <c r="B728" s="265" t="s">
        <v>490</v>
      </c>
      <c r="C728" s="266">
        <v>35.9</v>
      </c>
      <c r="D728" s="103">
        <f>ROUND(C728*1.5,0)</f>
        <v>54</v>
      </c>
      <c r="E728" s="103">
        <f>IF(F16&gt;=1,C728,D728)</f>
        <v>54</v>
      </c>
      <c r="F728" s="95">
        <v>2.6</v>
      </c>
      <c r="G728" s="179"/>
      <c r="H728" s="107">
        <v>0</v>
      </c>
      <c r="I728" s="104">
        <v>0</v>
      </c>
    </row>
    <row r="729" spans="1:11" ht="28.5" hidden="1">
      <c r="A729" s="114" t="s">
        <v>795</v>
      </c>
      <c r="B729" s="235" t="s">
        <v>957</v>
      </c>
      <c r="C729" s="235"/>
      <c r="D729" s="235"/>
      <c r="E729" s="235"/>
      <c r="F729" s="235"/>
      <c r="G729" s="235"/>
      <c r="H729" s="235"/>
      <c r="I729" s="236"/>
      <c r="J729" s="230" t="str">
        <f>IF(J730/2&lt;&gt;J733,"Несоответствие в количестве товаров (см. условия акции)","Заполнено верно")</f>
        <v>Заполнено верно</v>
      </c>
      <c r="K729" s="231"/>
    </row>
    <row r="730" spans="1:10" ht="12.75" hidden="1">
      <c r="A730" s="173"/>
      <c r="B730" s="12" t="s">
        <v>409</v>
      </c>
      <c r="C730" s="12"/>
      <c r="D730" s="7"/>
      <c r="E730" s="7"/>
      <c r="F730" s="50"/>
      <c r="G730" s="54"/>
      <c r="H730" s="10"/>
      <c r="I730" s="111"/>
      <c r="J730" s="32">
        <f>SUM(G731:G732)</f>
        <v>0</v>
      </c>
    </row>
    <row r="731" spans="1:9" ht="12.75" hidden="1">
      <c r="A731" s="261">
        <v>21309</v>
      </c>
      <c r="B731" s="264" t="s">
        <v>249</v>
      </c>
      <c r="C731" s="262">
        <v>86.8</v>
      </c>
      <c r="D731" s="6">
        <f>ROUND(C731*1.5,0)</f>
        <v>130</v>
      </c>
      <c r="E731" s="6">
        <f>IF(F16&gt;=1,C731,D731)</f>
        <v>130</v>
      </c>
      <c r="F731" s="52">
        <v>9.4</v>
      </c>
      <c r="G731" s="180"/>
      <c r="H731" s="13">
        <f>E731*G731</f>
        <v>0</v>
      </c>
      <c r="I731" s="102">
        <f>F731*G731</f>
        <v>0</v>
      </c>
    </row>
    <row r="732" spans="1:9" ht="12.75" hidden="1">
      <c r="A732" s="261">
        <v>21308</v>
      </c>
      <c r="B732" s="264" t="s">
        <v>250</v>
      </c>
      <c r="C732" s="262">
        <v>86.8</v>
      </c>
      <c r="D732" s="6">
        <f>ROUND(C732*1.5,0)</f>
        <v>130</v>
      </c>
      <c r="E732" s="6">
        <f>IF(F16&gt;=1,C732,D732)</f>
        <v>130</v>
      </c>
      <c r="F732" s="52">
        <v>9.4</v>
      </c>
      <c r="G732" s="286">
        <f>G731</f>
        <v>0</v>
      </c>
      <c r="H732" s="13">
        <f>E732*G732</f>
        <v>0</v>
      </c>
      <c r="I732" s="102">
        <f>F732*G732</f>
        <v>0</v>
      </c>
    </row>
    <row r="733" spans="1:10" ht="12.75" hidden="1">
      <c r="A733" s="173"/>
      <c r="B733" s="12" t="s">
        <v>287</v>
      </c>
      <c r="C733" s="12"/>
      <c r="D733" s="7"/>
      <c r="E733" s="7"/>
      <c r="F733" s="50"/>
      <c r="G733" s="54"/>
      <c r="H733" s="10"/>
      <c r="I733" s="111"/>
      <c r="J733" s="32">
        <f>SUM(G734:G736)</f>
        <v>0</v>
      </c>
    </row>
    <row r="734" spans="1:9" ht="12.75" hidden="1">
      <c r="A734" s="259">
        <v>30108</v>
      </c>
      <c r="B734" s="265" t="s">
        <v>309</v>
      </c>
      <c r="C734" s="266">
        <v>38.7</v>
      </c>
      <c r="D734" s="90">
        <f>ROUND(C734*1.5,0)</f>
        <v>58</v>
      </c>
      <c r="E734" s="90">
        <f>IF(F16&gt;=1,C734,D734)</f>
        <v>58</v>
      </c>
      <c r="F734" s="91">
        <v>4.5</v>
      </c>
      <c r="G734" s="178"/>
      <c r="H734" s="92">
        <v>0</v>
      </c>
      <c r="I734" s="113">
        <v>0</v>
      </c>
    </row>
    <row r="735" spans="1:9" ht="12.75" hidden="1">
      <c r="A735" s="259">
        <v>30107</v>
      </c>
      <c r="B735" s="265" t="s">
        <v>310</v>
      </c>
      <c r="C735" s="266">
        <v>38.7</v>
      </c>
      <c r="D735" s="90">
        <f>ROUND(C735*1.5,0)</f>
        <v>58</v>
      </c>
      <c r="E735" s="90">
        <f>IF(F16&gt;=1,C735,D735)</f>
        <v>58</v>
      </c>
      <c r="F735" s="91">
        <v>4.5</v>
      </c>
      <c r="G735" s="178"/>
      <c r="H735" s="92">
        <v>0</v>
      </c>
      <c r="I735" s="113">
        <v>0</v>
      </c>
    </row>
    <row r="736" spans="1:9" ht="13.5" hidden="1" thickBot="1">
      <c r="A736" s="259">
        <v>30109</v>
      </c>
      <c r="B736" s="265" t="s">
        <v>308</v>
      </c>
      <c r="C736" s="266">
        <v>38.7</v>
      </c>
      <c r="D736" s="93">
        <f>ROUND(C736*1.5,0)</f>
        <v>58</v>
      </c>
      <c r="E736" s="93">
        <f>IF(F16&gt;=1,C736,D736)</f>
        <v>58</v>
      </c>
      <c r="F736" s="95">
        <v>4.5</v>
      </c>
      <c r="G736" s="179"/>
      <c r="H736" s="94">
        <v>0</v>
      </c>
      <c r="I736" s="115">
        <v>0</v>
      </c>
    </row>
    <row r="737" spans="1:11" ht="28.5" hidden="1">
      <c r="A737" s="100" t="s">
        <v>796</v>
      </c>
      <c r="B737" s="196" t="s">
        <v>958</v>
      </c>
      <c r="C737" s="196"/>
      <c r="D737" s="196"/>
      <c r="E737" s="196"/>
      <c r="F737" s="196"/>
      <c r="G737" s="196"/>
      <c r="H737" s="196"/>
      <c r="I737" s="197"/>
      <c r="J737" s="230" t="str">
        <f>IF(J741-J738&lt;&gt;0,"Несоответствие в количестве товаров (см. условия акции)","Заполнено верно")</f>
        <v>Заполнено верно</v>
      </c>
      <c r="K737" s="231"/>
    </row>
    <row r="738" spans="1:10" ht="12.75" hidden="1">
      <c r="A738" s="173"/>
      <c r="B738" s="12" t="s">
        <v>911</v>
      </c>
      <c r="C738" s="12"/>
      <c r="D738" s="7"/>
      <c r="E738" s="7"/>
      <c r="F738" s="50"/>
      <c r="G738" s="11"/>
      <c r="H738" s="10"/>
      <c r="I738" s="111"/>
      <c r="J738" s="32">
        <f>SUM(G739:G740)</f>
        <v>0</v>
      </c>
    </row>
    <row r="739" spans="1:10" ht="12.75" hidden="1">
      <c r="A739" s="261">
        <v>54101</v>
      </c>
      <c r="B739" s="264" t="s">
        <v>912</v>
      </c>
      <c r="C739" s="262">
        <v>89.3</v>
      </c>
      <c r="D739" s="6">
        <f>ROUND(C739*1.5,0)</f>
        <v>134</v>
      </c>
      <c r="E739" s="6">
        <f>IF(F16&gt;=1,C739,D739)</f>
        <v>134</v>
      </c>
      <c r="F739" s="52">
        <v>10</v>
      </c>
      <c r="G739" s="182"/>
      <c r="H739" s="13">
        <f>E739*G739</f>
        <v>0</v>
      </c>
      <c r="I739" s="102">
        <f>F739*G739</f>
        <v>0</v>
      </c>
      <c r="J739" s="32"/>
    </row>
    <row r="740" spans="1:10" ht="12.75" hidden="1">
      <c r="A740" s="261">
        <v>54102</v>
      </c>
      <c r="B740" s="264" t="s">
        <v>913</v>
      </c>
      <c r="C740" s="262">
        <v>89.3</v>
      </c>
      <c r="D740" s="6">
        <f>ROUND(C740*1.5,0)</f>
        <v>134</v>
      </c>
      <c r="E740" s="6">
        <f>IF(F16&gt;=1,C740,D740)</f>
        <v>134</v>
      </c>
      <c r="F740" s="52">
        <v>10</v>
      </c>
      <c r="G740" s="182"/>
      <c r="H740" s="13">
        <f>E740*G740</f>
        <v>0</v>
      </c>
      <c r="I740" s="102">
        <f>F740*G740</f>
        <v>0</v>
      </c>
      <c r="J740" s="32"/>
    </row>
    <row r="741" spans="1:10" ht="12.75" hidden="1">
      <c r="A741" s="173"/>
      <c r="B741" s="12" t="s">
        <v>759</v>
      </c>
      <c r="C741" s="12"/>
      <c r="D741" s="7"/>
      <c r="E741" s="7"/>
      <c r="F741" s="50"/>
      <c r="G741" s="11"/>
      <c r="H741" s="10"/>
      <c r="I741" s="111"/>
      <c r="J741" s="32">
        <f>SUM(G742:G745)</f>
        <v>0</v>
      </c>
    </row>
    <row r="742" spans="1:9" ht="12.75" hidden="1">
      <c r="A742" s="259">
        <v>33701</v>
      </c>
      <c r="B742" s="265" t="s">
        <v>760</v>
      </c>
      <c r="C742" s="266">
        <v>30.6</v>
      </c>
      <c r="D742" s="90">
        <f>ROUND(C742*1.5,0)</f>
        <v>46</v>
      </c>
      <c r="E742" s="90">
        <f>IF(F16&gt;=1,C742,D742)</f>
        <v>46</v>
      </c>
      <c r="F742" s="91">
        <v>2.9</v>
      </c>
      <c r="G742" s="178"/>
      <c r="H742" s="92">
        <v>0</v>
      </c>
      <c r="I742" s="113">
        <v>0</v>
      </c>
    </row>
    <row r="743" spans="1:9" ht="12.75" hidden="1">
      <c r="A743" s="259">
        <v>33702</v>
      </c>
      <c r="B743" s="265" t="s">
        <v>761</v>
      </c>
      <c r="C743" s="266">
        <v>30.6</v>
      </c>
      <c r="D743" s="90">
        <f>ROUND(C743*1.5,0)</f>
        <v>46</v>
      </c>
      <c r="E743" s="90">
        <f>IF(F16&gt;=1,C743,D743)</f>
        <v>46</v>
      </c>
      <c r="F743" s="91">
        <v>2.9</v>
      </c>
      <c r="G743" s="178"/>
      <c r="H743" s="92">
        <v>0</v>
      </c>
      <c r="I743" s="113">
        <v>0</v>
      </c>
    </row>
    <row r="744" spans="1:9" ht="12.75" hidden="1">
      <c r="A744" s="259">
        <v>33703</v>
      </c>
      <c r="B744" s="265" t="s">
        <v>762</v>
      </c>
      <c r="C744" s="266">
        <v>30.6</v>
      </c>
      <c r="D744" s="90">
        <f>ROUND(C744*1.5,0)</f>
        <v>46</v>
      </c>
      <c r="E744" s="90">
        <f>IF(F16&gt;=1,C744,D744)</f>
        <v>46</v>
      </c>
      <c r="F744" s="91">
        <v>2.9</v>
      </c>
      <c r="G744" s="178"/>
      <c r="H744" s="92">
        <v>0</v>
      </c>
      <c r="I744" s="113">
        <v>0</v>
      </c>
    </row>
    <row r="745" spans="1:9" ht="13.5" hidden="1" thickBot="1">
      <c r="A745" s="259">
        <v>33704</v>
      </c>
      <c r="B745" s="265" t="s">
        <v>763</v>
      </c>
      <c r="C745" s="266">
        <v>30.6</v>
      </c>
      <c r="D745" s="90">
        <f>ROUND(C745*1.5,0)</f>
        <v>46</v>
      </c>
      <c r="E745" s="90">
        <f>IF(F16&gt;=1,C745,D745)</f>
        <v>46</v>
      </c>
      <c r="F745" s="91">
        <v>2.9</v>
      </c>
      <c r="G745" s="178"/>
      <c r="H745" s="92">
        <v>0</v>
      </c>
      <c r="I745" s="113">
        <v>0</v>
      </c>
    </row>
    <row r="746" spans="1:11" ht="44.25" customHeight="1" hidden="1">
      <c r="A746" s="100" t="s">
        <v>797</v>
      </c>
      <c r="B746" s="279" t="s">
        <v>959</v>
      </c>
      <c r="C746" s="280"/>
      <c r="D746" s="280"/>
      <c r="E746" s="280"/>
      <c r="F746" s="280"/>
      <c r="G746" s="280"/>
      <c r="H746" s="280"/>
      <c r="I746" s="281"/>
      <c r="J746" s="230" t="str">
        <f>IF(J747/3&lt;&gt;J751,"Несоответствие в количестве товаров (см. условия акции)","Заполнено верно")</f>
        <v>Заполнено верно</v>
      </c>
      <c r="K746" s="231"/>
    </row>
    <row r="747" spans="1:10" ht="12.75" hidden="1">
      <c r="A747" s="173"/>
      <c r="B747" s="12" t="s">
        <v>337</v>
      </c>
      <c r="C747" s="12"/>
      <c r="D747" s="7"/>
      <c r="E747" s="7"/>
      <c r="F747" s="50"/>
      <c r="G747" s="11"/>
      <c r="H747" s="10"/>
      <c r="I747" s="111"/>
      <c r="J747" s="32">
        <f>SUM(G748:G750)</f>
        <v>0</v>
      </c>
    </row>
    <row r="748" spans="1:10" ht="12.75" hidden="1">
      <c r="A748" s="261">
        <v>12107</v>
      </c>
      <c r="B748" s="264" t="s">
        <v>960</v>
      </c>
      <c r="C748" s="262">
        <v>49.5</v>
      </c>
      <c r="D748" s="6">
        <f>ROUND(C748*1.5,0)</f>
        <v>74</v>
      </c>
      <c r="E748" s="6">
        <f>IF(F16&gt;=1,C748,D748)</f>
        <v>74</v>
      </c>
      <c r="F748" s="261">
        <v>5.8</v>
      </c>
      <c r="G748" s="182"/>
      <c r="H748" s="13">
        <f>E748*G748</f>
        <v>0</v>
      </c>
      <c r="I748" s="102">
        <f>F748*G748</f>
        <v>0</v>
      </c>
      <c r="J748" s="32"/>
    </row>
    <row r="749" spans="1:10" ht="12.75" hidden="1">
      <c r="A749" s="261">
        <v>12108</v>
      </c>
      <c r="B749" s="264" t="s">
        <v>228</v>
      </c>
      <c r="C749" s="262">
        <v>45.7</v>
      </c>
      <c r="D749" s="6">
        <f>ROUND(C749*1.5,0)</f>
        <v>69</v>
      </c>
      <c r="E749" s="6">
        <f>IF(F16&gt;=1,C749,D749)</f>
        <v>69</v>
      </c>
      <c r="F749" s="261">
        <v>5.5</v>
      </c>
      <c r="G749" s="129">
        <f>G748</f>
        <v>0</v>
      </c>
      <c r="H749" s="13">
        <f>E749*G749</f>
        <v>0</v>
      </c>
      <c r="I749" s="102">
        <f>F749*G749</f>
        <v>0</v>
      </c>
      <c r="J749" s="32"/>
    </row>
    <row r="750" spans="1:10" ht="12.75" hidden="1">
      <c r="A750" s="261">
        <v>12109</v>
      </c>
      <c r="B750" s="264" t="s">
        <v>961</v>
      </c>
      <c r="C750" s="262">
        <v>55.1</v>
      </c>
      <c r="D750" s="6">
        <f>ROUND(C750*1.5,0)</f>
        <v>83</v>
      </c>
      <c r="E750" s="6">
        <f>IF(F16&gt;=1,C750,D750)</f>
        <v>83</v>
      </c>
      <c r="F750" s="261">
        <v>6</v>
      </c>
      <c r="G750" s="129">
        <f>G748</f>
        <v>0</v>
      </c>
      <c r="H750" s="13">
        <f>E750*G750</f>
        <v>0</v>
      </c>
      <c r="I750" s="102">
        <f>F750*G750</f>
        <v>0</v>
      </c>
      <c r="J750" s="32"/>
    </row>
    <row r="751" spans="1:10" ht="12.75" hidden="1">
      <c r="A751" s="173"/>
      <c r="B751" s="12" t="s">
        <v>337</v>
      </c>
      <c r="C751" s="12"/>
      <c r="D751" s="7"/>
      <c r="E751" s="7"/>
      <c r="F751" s="50"/>
      <c r="G751" s="11"/>
      <c r="H751" s="10"/>
      <c r="I751" s="111"/>
      <c r="J751" s="32">
        <f>SUM(G752:G753)</f>
        <v>0</v>
      </c>
    </row>
    <row r="752" spans="1:9" ht="12.75" hidden="1">
      <c r="A752" s="259">
        <v>12111</v>
      </c>
      <c r="B752" s="265" t="s">
        <v>743</v>
      </c>
      <c r="C752" s="266">
        <v>49.5</v>
      </c>
      <c r="D752" s="90">
        <f>ROUND(C752*1.5,0)</f>
        <v>74</v>
      </c>
      <c r="E752" s="90">
        <f>IF(F16&gt;=1,C752,D752)</f>
        <v>74</v>
      </c>
      <c r="F752" s="259">
        <v>5.8</v>
      </c>
      <c r="G752" s="178"/>
      <c r="H752" s="92">
        <v>0</v>
      </c>
      <c r="I752" s="113">
        <v>0</v>
      </c>
    </row>
    <row r="753" spans="1:9" ht="13.5" hidden="1" thickBot="1">
      <c r="A753" s="259">
        <v>12110</v>
      </c>
      <c r="B753" s="265" t="s">
        <v>744</v>
      </c>
      <c r="C753" s="266">
        <v>49.5</v>
      </c>
      <c r="D753" s="90">
        <f>ROUND(C753*1.5,0)</f>
        <v>74</v>
      </c>
      <c r="E753" s="90">
        <f>IF(F16&gt;=1,C753,D753)</f>
        <v>74</v>
      </c>
      <c r="F753" s="259">
        <v>6.1</v>
      </c>
      <c r="G753" s="178"/>
      <c r="H753" s="268">
        <v>0</v>
      </c>
      <c r="I753" s="269">
        <v>0</v>
      </c>
    </row>
    <row r="754" spans="1:11" ht="28.5" hidden="1">
      <c r="A754" s="116" t="s">
        <v>798</v>
      </c>
      <c r="B754" s="194" t="s">
        <v>962</v>
      </c>
      <c r="C754" s="194"/>
      <c r="D754" s="194"/>
      <c r="E754" s="194"/>
      <c r="F754" s="194"/>
      <c r="G754" s="194"/>
      <c r="H754" s="194"/>
      <c r="I754" s="195"/>
      <c r="J754" s="230" t="str">
        <f>IF(J755/4&lt;&gt;J760,"Несоответствие в количестве товаров (см. условия акции)","Заполнено верно")</f>
        <v>Заполнено верно</v>
      </c>
      <c r="K754" s="231"/>
    </row>
    <row r="755" spans="1:10" ht="12.75" hidden="1">
      <c r="A755" s="173"/>
      <c r="B755" s="287" t="s">
        <v>914</v>
      </c>
      <c r="C755" s="12"/>
      <c r="D755" s="7"/>
      <c r="E755" s="7"/>
      <c r="F755" s="50"/>
      <c r="G755" s="11"/>
      <c r="H755" s="10"/>
      <c r="I755" s="111"/>
      <c r="J755" s="32">
        <f>SUM(G756:G759)</f>
        <v>0</v>
      </c>
    </row>
    <row r="756" spans="1:10" ht="12.75" hidden="1">
      <c r="A756" s="261">
        <v>13801</v>
      </c>
      <c r="B756" s="264" t="s">
        <v>918</v>
      </c>
      <c r="C756" s="262">
        <v>35.9</v>
      </c>
      <c r="D756" s="6">
        <f>ROUND(C756*1.5,0)</f>
        <v>54</v>
      </c>
      <c r="E756" s="6">
        <f>IF(F16&gt;=1,C756,D756)</f>
        <v>54</v>
      </c>
      <c r="F756" s="261">
        <v>3.5</v>
      </c>
      <c r="G756" s="172"/>
      <c r="H756" s="13">
        <f>E756*G756</f>
        <v>0</v>
      </c>
      <c r="I756" s="102">
        <f>F756*G756</f>
        <v>0</v>
      </c>
      <c r="J756" s="32"/>
    </row>
    <row r="757" spans="1:10" ht="12.75" hidden="1">
      <c r="A757" s="261">
        <v>13802</v>
      </c>
      <c r="B757" s="264" t="s">
        <v>917</v>
      </c>
      <c r="C757" s="262">
        <v>46.8</v>
      </c>
      <c r="D757" s="6">
        <f>ROUND(C757*1.5,0)</f>
        <v>70</v>
      </c>
      <c r="E757" s="6">
        <f>IF(F16&gt;=1,C757,D757)</f>
        <v>70</v>
      </c>
      <c r="F757" s="261">
        <v>4.5</v>
      </c>
      <c r="G757" s="130">
        <f>G756</f>
        <v>0</v>
      </c>
      <c r="H757" s="13">
        <f>E757*G757</f>
        <v>0</v>
      </c>
      <c r="I757" s="102">
        <f>F757*G757</f>
        <v>0</v>
      </c>
      <c r="J757" s="32"/>
    </row>
    <row r="758" spans="1:10" ht="12.75" hidden="1">
      <c r="A758" s="261">
        <v>13803</v>
      </c>
      <c r="B758" s="264" t="s">
        <v>916</v>
      </c>
      <c r="C758" s="262">
        <v>35.9</v>
      </c>
      <c r="D758" s="6">
        <f>ROUND(C758*1.5,0)</f>
        <v>54</v>
      </c>
      <c r="E758" s="6">
        <f>IF(F16&gt;=1,C758,D758)</f>
        <v>54</v>
      </c>
      <c r="F758" s="261">
        <v>3.5</v>
      </c>
      <c r="G758" s="130">
        <f>G756</f>
        <v>0</v>
      </c>
      <c r="H758" s="13">
        <f>E758*G758</f>
        <v>0</v>
      </c>
      <c r="I758" s="102">
        <f>F758*G758</f>
        <v>0</v>
      </c>
      <c r="J758" s="32"/>
    </row>
    <row r="759" spans="1:10" ht="12.75" hidden="1">
      <c r="A759" s="261">
        <v>13805</v>
      </c>
      <c r="B759" s="264" t="s">
        <v>941</v>
      </c>
      <c r="C759" s="262">
        <v>45.1</v>
      </c>
      <c r="D759" s="6">
        <f>ROUND(C759*1.5,0)</f>
        <v>68</v>
      </c>
      <c r="E759" s="6">
        <f>IF(F16&gt;=1,C759,D759)</f>
        <v>68</v>
      </c>
      <c r="F759" s="261">
        <v>4.4</v>
      </c>
      <c r="G759" s="130">
        <f>G756</f>
        <v>0</v>
      </c>
      <c r="H759" s="13">
        <f>E759*G759</f>
        <v>0</v>
      </c>
      <c r="I759" s="102">
        <f>F759*G759</f>
        <v>0</v>
      </c>
      <c r="J759" s="32"/>
    </row>
    <row r="760" spans="1:10" ht="12.75" hidden="1">
      <c r="A760" s="173"/>
      <c r="B760" s="12" t="s">
        <v>871</v>
      </c>
      <c r="C760" s="12"/>
      <c r="D760" s="7"/>
      <c r="E760" s="7"/>
      <c r="F760" s="50"/>
      <c r="G760" s="11"/>
      <c r="H760" s="10"/>
      <c r="I760" s="111"/>
      <c r="J760" s="32">
        <f>SUM(G761:G770)</f>
        <v>0</v>
      </c>
    </row>
    <row r="761" spans="1:9" ht="12.75" hidden="1">
      <c r="A761" s="259" t="s">
        <v>859</v>
      </c>
      <c r="B761" s="265" t="s">
        <v>877</v>
      </c>
      <c r="C761" s="266">
        <v>63.2</v>
      </c>
      <c r="D761" s="90">
        <f aca="true" t="shared" si="113" ref="D761:D769">ROUND(C761*1.5,0)</f>
        <v>95</v>
      </c>
      <c r="E761" s="90">
        <f>IF(F16&gt;=1,C761,D761)</f>
        <v>95</v>
      </c>
      <c r="F761" s="91">
        <v>6.6</v>
      </c>
      <c r="G761" s="278"/>
      <c r="H761" s="92">
        <v>0</v>
      </c>
      <c r="I761" s="92">
        <v>0</v>
      </c>
    </row>
    <row r="762" spans="1:9" ht="12.75" hidden="1">
      <c r="A762" s="259" t="s">
        <v>860</v>
      </c>
      <c r="B762" s="265" t="s">
        <v>878</v>
      </c>
      <c r="C762" s="266">
        <v>63.2</v>
      </c>
      <c r="D762" s="90">
        <f t="shared" si="113"/>
        <v>95</v>
      </c>
      <c r="E762" s="90">
        <f>IF(F16&gt;=1,C762,D762)</f>
        <v>95</v>
      </c>
      <c r="F762" s="91">
        <v>6.6</v>
      </c>
      <c r="G762" s="278"/>
      <c r="H762" s="92">
        <v>0</v>
      </c>
      <c r="I762" s="92">
        <v>0</v>
      </c>
    </row>
    <row r="763" spans="1:9" ht="12.75" hidden="1">
      <c r="A763" s="259" t="s">
        <v>863</v>
      </c>
      <c r="B763" s="265" t="s">
        <v>881</v>
      </c>
      <c r="C763" s="266">
        <v>63.2</v>
      </c>
      <c r="D763" s="90">
        <f t="shared" si="113"/>
        <v>95</v>
      </c>
      <c r="E763" s="90">
        <f>IF(F16&gt;=1,C763,D763)</f>
        <v>95</v>
      </c>
      <c r="F763" s="91">
        <v>6.6</v>
      </c>
      <c r="G763" s="278"/>
      <c r="H763" s="92">
        <v>0</v>
      </c>
      <c r="I763" s="92">
        <v>0</v>
      </c>
    </row>
    <row r="764" spans="1:9" ht="12.75" hidden="1">
      <c r="A764" s="259" t="s">
        <v>864</v>
      </c>
      <c r="B764" s="265" t="s">
        <v>882</v>
      </c>
      <c r="C764" s="266">
        <v>63.2</v>
      </c>
      <c r="D764" s="90">
        <f t="shared" si="113"/>
        <v>95</v>
      </c>
      <c r="E764" s="90">
        <f>IF(F16&gt;=1,C764,D764)</f>
        <v>95</v>
      </c>
      <c r="F764" s="91">
        <v>6.6</v>
      </c>
      <c r="G764" s="278"/>
      <c r="H764" s="92">
        <v>0</v>
      </c>
      <c r="I764" s="92">
        <v>0</v>
      </c>
    </row>
    <row r="765" spans="1:9" ht="12.75" hidden="1">
      <c r="A765" s="259" t="s">
        <v>865</v>
      </c>
      <c r="B765" s="265" t="s">
        <v>883</v>
      </c>
      <c r="C765" s="266">
        <v>63.2</v>
      </c>
      <c r="D765" s="90">
        <f t="shared" si="113"/>
        <v>95</v>
      </c>
      <c r="E765" s="90">
        <f>IF(F16&gt;=1,C765,D765)</f>
        <v>95</v>
      </c>
      <c r="F765" s="91">
        <v>6.6</v>
      </c>
      <c r="G765" s="278"/>
      <c r="H765" s="92">
        <v>0</v>
      </c>
      <c r="I765" s="92">
        <v>0</v>
      </c>
    </row>
    <row r="766" spans="1:9" ht="12.75" hidden="1">
      <c r="A766" s="259" t="s">
        <v>866</v>
      </c>
      <c r="B766" s="265" t="s">
        <v>884</v>
      </c>
      <c r="C766" s="266">
        <v>63.2</v>
      </c>
      <c r="D766" s="90">
        <f t="shared" si="113"/>
        <v>95</v>
      </c>
      <c r="E766" s="90">
        <f>IF(F16&gt;=1,C766,D766)</f>
        <v>95</v>
      </c>
      <c r="F766" s="91">
        <v>6.6</v>
      </c>
      <c r="G766" s="278"/>
      <c r="H766" s="92">
        <v>0</v>
      </c>
      <c r="I766" s="92">
        <v>0</v>
      </c>
    </row>
    <row r="767" spans="1:9" ht="12.75" hidden="1">
      <c r="A767" s="259" t="s">
        <v>867</v>
      </c>
      <c r="B767" s="265" t="s">
        <v>885</v>
      </c>
      <c r="C767" s="266">
        <v>63.2</v>
      </c>
      <c r="D767" s="90">
        <f t="shared" si="113"/>
        <v>95</v>
      </c>
      <c r="E767" s="90">
        <f>IF(F16&gt;=1,C767,D767)</f>
        <v>95</v>
      </c>
      <c r="F767" s="91">
        <v>6.6</v>
      </c>
      <c r="G767" s="278"/>
      <c r="H767" s="92">
        <v>0</v>
      </c>
      <c r="I767" s="92">
        <v>0</v>
      </c>
    </row>
    <row r="768" spans="1:9" ht="12.75" hidden="1">
      <c r="A768" s="259" t="s">
        <v>868</v>
      </c>
      <c r="B768" s="265" t="s">
        <v>886</v>
      </c>
      <c r="C768" s="266">
        <v>63.2</v>
      </c>
      <c r="D768" s="90">
        <f t="shared" si="113"/>
        <v>95</v>
      </c>
      <c r="E768" s="90">
        <f>IF(F16&gt;=1,C768,D768)</f>
        <v>95</v>
      </c>
      <c r="F768" s="91">
        <v>6.6</v>
      </c>
      <c r="G768" s="278"/>
      <c r="H768" s="92">
        <v>0</v>
      </c>
      <c r="I768" s="92">
        <v>0</v>
      </c>
    </row>
    <row r="769" spans="1:9" ht="12.75" hidden="1">
      <c r="A769" s="259" t="s">
        <v>869</v>
      </c>
      <c r="B769" s="265" t="s">
        <v>887</v>
      </c>
      <c r="C769" s="266">
        <v>63.2</v>
      </c>
      <c r="D769" s="90">
        <f t="shared" si="113"/>
        <v>95</v>
      </c>
      <c r="E769" s="90">
        <f>IF(F16&gt;=1,C769,D769)</f>
        <v>95</v>
      </c>
      <c r="F769" s="91">
        <v>6.6</v>
      </c>
      <c r="G769" s="278"/>
      <c r="H769" s="92">
        <v>0</v>
      </c>
      <c r="I769" s="92">
        <v>0</v>
      </c>
    </row>
    <row r="770" spans="1:9" ht="13.5" hidden="1" thickBot="1">
      <c r="A770" s="259" t="s">
        <v>870</v>
      </c>
      <c r="B770" s="265" t="s">
        <v>888</v>
      </c>
      <c r="C770" s="266">
        <v>63.2</v>
      </c>
      <c r="D770" s="103">
        <f>ROUND(C770*1.5,0)</f>
        <v>95</v>
      </c>
      <c r="E770" s="103">
        <f>IF(F16&gt;=1,C770,D770)</f>
        <v>95</v>
      </c>
      <c r="F770" s="91">
        <v>6.6</v>
      </c>
      <c r="G770" s="179"/>
      <c r="H770" s="107">
        <v>0</v>
      </c>
      <c r="I770" s="104">
        <v>0</v>
      </c>
    </row>
    <row r="771" spans="1:9" ht="28.5" hidden="1">
      <c r="A771" s="100" t="s">
        <v>799</v>
      </c>
      <c r="B771" s="196" t="s">
        <v>963</v>
      </c>
      <c r="C771" s="196"/>
      <c r="D771" s="196"/>
      <c r="E771" s="196"/>
      <c r="F771" s="196"/>
      <c r="G771" s="196"/>
      <c r="H771" s="196"/>
      <c r="I771" s="197"/>
    </row>
    <row r="772" spans="1:9" ht="12.75" hidden="1">
      <c r="A772" s="173"/>
      <c r="B772" s="12" t="s">
        <v>395</v>
      </c>
      <c r="C772" s="12"/>
      <c r="D772" s="7"/>
      <c r="E772" s="7"/>
      <c r="F772" s="50"/>
      <c r="G772" s="11"/>
      <c r="H772" s="10"/>
      <c r="I772" s="111"/>
    </row>
    <row r="773" spans="1:9" ht="12.75" hidden="1">
      <c r="A773" s="288">
        <v>42301</v>
      </c>
      <c r="B773" s="289" t="s">
        <v>301</v>
      </c>
      <c r="C773" s="290">
        <v>29</v>
      </c>
      <c r="D773" s="6">
        <f>ROUND(C773*1.5,0)</f>
        <v>44</v>
      </c>
      <c r="E773" s="6">
        <f>IF(F16&gt;=1,C773,D773)</f>
        <v>44</v>
      </c>
      <c r="F773" s="261">
        <v>4.1</v>
      </c>
      <c r="G773" s="172"/>
      <c r="H773" s="13">
        <f>E773*G773</f>
        <v>0</v>
      </c>
      <c r="I773" s="102">
        <f>F773*G773</f>
        <v>0</v>
      </c>
    </row>
    <row r="774" spans="1:9" ht="12.75" hidden="1">
      <c r="A774" s="288">
        <v>42302</v>
      </c>
      <c r="B774" s="289" t="s">
        <v>300</v>
      </c>
      <c r="C774" s="290">
        <v>34.3</v>
      </c>
      <c r="D774" s="6">
        <f>ROUND(C774*1.5,0)</f>
        <v>51</v>
      </c>
      <c r="E774" s="6">
        <f>IF(F16&gt;=1,C774,D774)</f>
        <v>51</v>
      </c>
      <c r="F774" s="261">
        <v>5</v>
      </c>
      <c r="G774" s="130">
        <f>G773</f>
        <v>0</v>
      </c>
      <c r="H774" s="13">
        <f>E774*G774</f>
        <v>0</v>
      </c>
      <c r="I774" s="102">
        <f>F774*G774</f>
        <v>0</v>
      </c>
    </row>
    <row r="775" spans="1:9" ht="12.75" hidden="1">
      <c r="A775" s="288">
        <v>42303</v>
      </c>
      <c r="B775" s="289" t="s">
        <v>302</v>
      </c>
      <c r="C775" s="290">
        <v>29</v>
      </c>
      <c r="D775" s="6">
        <f>ROUND(C775*1.5,0)</f>
        <v>44</v>
      </c>
      <c r="E775" s="6">
        <f>IF(F16&gt;=1,C775,D775)</f>
        <v>44</v>
      </c>
      <c r="F775" s="261">
        <v>4.1</v>
      </c>
      <c r="G775" s="130">
        <f>G773</f>
        <v>0</v>
      </c>
      <c r="H775" s="13">
        <f>E775*G775</f>
        <v>0</v>
      </c>
      <c r="I775" s="102">
        <f>F775*G775</f>
        <v>0</v>
      </c>
    </row>
    <row r="776" spans="1:9" ht="12.75" hidden="1">
      <c r="A776" s="173"/>
      <c r="B776" s="12" t="s">
        <v>395</v>
      </c>
      <c r="C776" s="12"/>
      <c r="D776" s="7"/>
      <c r="E776" s="7"/>
      <c r="F776" s="50"/>
      <c r="G776" s="11"/>
      <c r="H776" s="10"/>
      <c r="I776" s="111"/>
    </row>
    <row r="777" spans="1:9" ht="13.5" hidden="1" thickBot="1">
      <c r="A777" s="259">
        <v>40108</v>
      </c>
      <c r="B777" s="265" t="s">
        <v>715</v>
      </c>
      <c r="C777" s="266">
        <v>45.9</v>
      </c>
      <c r="D777" s="90">
        <f>ROUND(C777*1.5,0)</f>
        <v>69</v>
      </c>
      <c r="E777" s="90">
        <f>IF(F16&gt;=1,C777,D777)</f>
        <v>69</v>
      </c>
      <c r="F777" s="91">
        <v>4.7</v>
      </c>
      <c r="G777" s="267">
        <f>FLOOR(G773/2,1)</f>
        <v>0</v>
      </c>
      <c r="H777" s="92">
        <v>0</v>
      </c>
      <c r="I777" s="113">
        <v>0</v>
      </c>
    </row>
    <row r="778" spans="1:9" ht="28.5" hidden="1">
      <c r="A778" s="117" t="s">
        <v>788</v>
      </c>
      <c r="B778" s="198" t="s">
        <v>787</v>
      </c>
      <c r="C778" s="198"/>
      <c r="D778" s="198"/>
      <c r="E778" s="198"/>
      <c r="F778" s="198"/>
      <c r="G778" s="198"/>
      <c r="H778" s="198"/>
      <c r="I778" s="199"/>
    </row>
    <row r="779" spans="1:9" ht="12.75" hidden="1">
      <c r="A779" s="173"/>
      <c r="B779" s="12"/>
      <c r="C779" s="12"/>
      <c r="D779" s="7"/>
      <c r="E779" s="7"/>
      <c r="F779" s="50"/>
      <c r="G779" s="11"/>
      <c r="H779" s="10"/>
      <c r="I779" s="111"/>
    </row>
    <row r="780" spans="1:9" ht="12.75" hidden="1">
      <c r="A780" s="170"/>
      <c r="B780" s="171"/>
      <c r="C780" s="6"/>
      <c r="D780" s="6">
        <f>ROUND(C780*1.5,0)</f>
        <v>0</v>
      </c>
      <c r="E780" s="6">
        <f>IF(F16&gt;=1,C780,D780)</f>
        <v>0</v>
      </c>
      <c r="F780" s="52"/>
      <c r="G780" s="172"/>
      <c r="H780" s="13">
        <f>E780*G780</f>
        <v>0</v>
      </c>
      <c r="I780" s="102">
        <f>F780*G780</f>
        <v>0</v>
      </c>
    </row>
    <row r="781" spans="1:9" ht="12.75" hidden="1">
      <c r="A781" s="170"/>
      <c r="B781" s="171"/>
      <c r="C781" s="6"/>
      <c r="D781" s="6">
        <f>ROUND(C781*1.5,0)</f>
        <v>0</v>
      </c>
      <c r="E781" s="6">
        <f>IF(F16&gt;=1,C781,D781)</f>
        <v>0</v>
      </c>
      <c r="F781" s="52"/>
      <c r="G781" s="130">
        <f>G780</f>
        <v>0</v>
      </c>
      <c r="H781" s="13">
        <f>E781*G781</f>
        <v>0</v>
      </c>
      <c r="I781" s="102">
        <f>F781*G781</f>
        <v>0</v>
      </c>
    </row>
    <row r="782" spans="1:9" ht="12.75" hidden="1">
      <c r="A782" s="170"/>
      <c r="B782" s="171"/>
      <c r="C782" s="6"/>
      <c r="D782" s="6">
        <f>ROUND(C782*1.5,0)</f>
        <v>0</v>
      </c>
      <c r="E782" s="6">
        <f>IF(F16&gt;=1,C782,D782)</f>
        <v>0</v>
      </c>
      <c r="F782" s="52"/>
      <c r="G782" s="130">
        <f>G780</f>
        <v>0</v>
      </c>
      <c r="H782" s="13">
        <f>E782*G782</f>
        <v>0</v>
      </c>
      <c r="I782" s="102">
        <f>F782*G782</f>
        <v>0</v>
      </c>
    </row>
    <row r="783" spans="1:9" ht="12.75" hidden="1">
      <c r="A783" s="170"/>
      <c r="B783" s="171"/>
      <c r="C783" s="6"/>
      <c r="D783" s="6">
        <f>ROUND(C783*1.5,0)</f>
        <v>0</v>
      </c>
      <c r="E783" s="6">
        <f>IF(F16&gt;=1,C783,D783)</f>
        <v>0</v>
      </c>
      <c r="F783" s="52"/>
      <c r="G783" s="130">
        <f>G780</f>
        <v>0</v>
      </c>
      <c r="H783" s="13">
        <f>E783*G783</f>
        <v>0</v>
      </c>
      <c r="I783" s="102">
        <f>F783*G783</f>
        <v>0</v>
      </c>
    </row>
    <row r="784" spans="1:9" ht="12.75" hidden="1">
      <c r="A784" s="183"/>
      <c r="B784" s="12"/>
      <c r="C784" s="12"/>
      <c r="D784" s="7"/>
      <c r="E784" s="7"/>
      <c r="F784" s="50"/>
      <c r="G784" s="11"/>
      <c r="H784" s="10"/>
      <c r="I784" s="111"/>
    </row>
    <row r="785" spans="1:9" ht="13.5" hidden="1" thickBot="1">
      <c r="A785" s="174"/>
      <c r="B785" s="175"/>
      <c r="C785" s="103"/>
      <c r="D785" s="103">
        <f>ROUND(C785*1.5,0)</f>
        <v>0</v>
      </c>
      <c r="E785" s="103">
        <f>IF(F16&gt;=1,C785,D785)</f>
        <v>0</v>
      </c>
      <c r="F785" s="119"/>
      <c r="G785" s="128">
        <f>G780</f>
        <v>0</v>
      </c>
      <c r="H785" s="107">
        <v>0</v>
      </c>
      <c r="I785" s="104">
        <v>0</v>
      </c>
    </row>
    <row r="786" spans="1:9" ht="28.5" hidden="1">
      <c r="A786" s="100" t="s">
        <v>789</v>
      </c>
      <c r="B786" s="196" t="s">
        <v>790</v>
      </c>
      <c r="C786" s="196"/>
      <c r="D786" s="196"/>
      <c r="E786" s="196"/>
      <c r="F786" s="196"/>
      <c r="G786" s="196"/>
      <c r="H786" s="196"/>
      <c r="I786" s="197"/>
    </row>
    <row r="787" spans="1:9" ht="12.75" hidden="1">
      <c r="A787" s="173"/>
      <c r="B787" s="12"/>
      <c r="C787" s="12"/>
      <c r="D787" s="7"/>
      <c r="E787" s="7"/>
      <c r="F787" s="50"/>
      <c r="G787" s="11"/>
      <c r="H787" s="10"/>
      <c r="I787" s="111"/>
    </row>
    <row r="788" spans="1:9" ht="12.75" hidden="1">
      <c r="A788" s="170"/>
      <c r="B788" s="171"/>
      <c r="C788" s="6"/>
      <c r="D788" s="6">
        <f>ROUND(C788*1.5,0)</f>
        <v>0</v>
      </c>
      <c r="E788" s="6">
        <f>IF(F16&gt;=1,C788,D788)</f>
        <v>0</v>
      </c>
      <c r="F788" s="65"/>
      <c r="G788" s="172"/>
      <c r="H788" s="13">
        <f>E788*G788</f>
        <v>0</v>
      </c>
      <c r="I788" s="102">
        <f>F788*G788</f>
        <v>0</v>
      </c>
    </row>
    <row r="789" spans="1:9" ht="12.75" hidden="1">
      <c r="A789" s="173"/>
      <c r="B789" s="12"/>
      <c r="C789" s="12"/>
      <c r="D789" s="7"/>
      <c r="E789" s="7"/>
      <c r="F789" s="50"/>
      <c r="G789" s="11"/>
      <c r="H789" s="10"/>
      <c r="I789" s="111"/>
    </row>
    <row r="790" spans="1:9" ht="13.5" hidden="1" thickBot="1">
      <c r="A790" s="174"/>
      <c r="B790" s="175"/>
      <c r="C790" s="103"/>
      <c r="D790" s="103">
        <f>ROUND(C790*1.5,0)</f>
        <v>0</v>
      </c>
      <c r="E790" s="103">
        <f>IF(F16&gt;=1,C790,D790)</f>
        <v>0</v>
      </c>
      <c r="F790" s="119"/>
      <c r="G790" s="128">
        <f>G788</f>
        <v>0</v>
      </c>
      <c r="H790" s="107">
        <v>0</v>
      </c>
      <c r="I790" s="104">
        <v>0</v>
      </c>
    </row>
    <row r="791" spans="1:9" ht="28.5" hidden="1">
      <c r="A791" s="100" t="s">
        <v>800</v>
      </c>
      <c r="B791" s="196" t="s">
        <v>801</v>
      </c>
      <c r="C791" s="196"/>
      <c r="D791" s="196"/>
      <c r="E791" s="196"/>
      <c r="F791" s="196"/>
      <c r="G791" s="196"/>
      <c r="H791" s="196"/>
      <c r="I791" s="197"/>
    </row>
    <row r="792" spans="1:9" ht="12.75" hidden="1">
      <c r="A792" s="173"/>
      <c r="B792" s="12"/>
      <c r="C792" s="12"/>
      <c r="D792" s="7"/>
      <c r="E792" s="7"/>
      <c r="F792" s="50"/>
      <c r="G792" s="11"/>
      <c r="H792" s="10"/>
      <c r="I792" s="111"/>
    </row>
    <row r="793" spans="1:9" ht="12.75" hidden="1">
      <c r="A793" s="170"/>
      <c r="B793" s="171"/>
      <c r="C793" s="6"/>
      <c r="D793" s="6">
        <f>ROUND(C793*1.5,0)</f>
        <v>0</v>
      </c>
      <c r="E793" s="6">
        <f>IF(F16&gt;=1,C793,D793)</f>
        <v>0</v>
      </c>
      <c r="F793" s="52"/>
      <c r="G793" s="172"/>
      <c r="H793" s="13">
        <f>E793*G793</f>
        <v>0</v>
      </c>
      <c r="I793" s="102">
        <f>F793*G793</f>
        <v>0</v>
      </c>
    </row>
    <row r="794" spans="1:9" ht="12.75" hidden="1">
      <c r="A794" s="170"/>
      <c r="B794" s="171"/>
      <c r="C794" s="6"/>
      <c r="D794" s="6">
        <f>ROUND(C794*1.5,0)</f>
        <v>0</v>
      </c>
      <c r="E794" s="6">
        <f>IF(F16&gt;=1,C794,D794)</f>
        <v>0</v>
      </c>
      <c r="F794" s="52"/>
      <c r="G794" s="172"/>
      <c r="H794" s="13">
        <f>E794*G794</f>
        <v>0</v>
      </c>
      <c r="I794" s="102">
        <f>F794*G794</f>
        <v>0</v>
      </c>
    </row>
    <row r="795" spans="1:9" ht="12.75" hidden="1">
      <c r="A795" s="170"/>
      <c r="B795" s="171"/>
      <c r="C795" s="6"/>
      <c r="D795" s="6">
        <f>ROUND(C795*1.5,0)</f>
        <v>0</v>
      </c>
      <c r="E795" s="6">
        <f>IF(F16&gt;=1,C795,D795)</f>
        <v>0</v>
      </c>
      <c r="F795" s="52"/>
      <c r="G795" s="172"/>
      <c r="H795" s="13">
        <f>E795*G795</f>
        <v>0</v>
      </c>
      <c r="I795" s="102">
        <f>F795*G795</f>
        <v>0</v>
      </c>
    </row>
    <row r="796" spans="1:9" ht="12.75" hidden="1">
      <c r="A796" s="173"/>
      <c r="B796" s="12"/>
      <c r="C796" s="12"/>
      <c r="D796" s="7"/>
      <c r="E796" s="7"/>
      <c r="F796" s="50"/>
      <c r="G796" s="11"/>
      <c r="H796" s="10"/>
      <c r="I796" s="111"/>
    </row>
    <row r="797" spans="1:9" ht="12.75" hidden="1">
      <c r="A797" s="176"/>
      <c r="B797" s="177"/>
      <c r="C797" s="90"/>
      <c r="D797" s="90">
        <f>ROUND(C797*1.5,0)</f>
        <v>0</v>
      </c>
      <c r="E797" s="90">
        <f>IF(F16&gt;=1,C797,D797)</f>
        <v>0</v>
      </c>
      <c r="F797" s="91"/>
      <c r="G797" s="178"/>
      <c r="H797" s="92">
        <v>0</v>
      </c>
      <c r="I797" s="113">
        <v>0</v>
      </c>
    </row>
    <row r="798" spans="1:9" ht="13.5" hidden="1" thickBot="1">
      <c r="A798" s="174"/>
      <c r="B798" s="175"/>
      <c r="C798" s="103"/>
      <c r="D798" s="103">
        <f>ROUND(C798*1.5,0)</f>
        <v>0</v>
      </c>
      <c r="E798" s="103">
        <f>IF(B29&gt;=100000,C798,D798)</f>
        <v>0</v>
      </c>
      <c r="F798" s="119"/>
      <c r="G798" s="179"/>
      <c r="H798" s="107">
        <v>0</v>
      </c>
      <c r="I798" s="104">
        <v>0</v>
      </c>
    </row>
    <row r="799" spans="1:9" ht="28.5" hidden="1">
      <c r="A799" s="100" t="s">
        <v>802</v>
      </c>
      <c r="B799" s="196" t="s">
        <v>805</v>
      </c>
      <c r="C799" s="196"/>
      <c r="D799" s="196"/>
      <c r="E799" s="196"/>
      <c r="F799" s="196"/>
      <c r="G799" s="196"/>
      <c r="H799" s="196"/>
      <c r="I799" s="197"/>
    </row>
    <row r="800" spans="1:9" ht="12.75" hidden="1">
      <c r="A800" s="183"/>
      <c r="B800" s="12"/>
      <c r="C800" s="12"/>
      <c r="D800" s="12"/>
      <c r="E800" s="12"/>
      <c r="F800" s="49"/>
      <c r="G800" s="109"/>
      <c r="H800" s="105"/>
      <c r="I800" s="101"/>
    </row>
    <row r="801" spans="1:9" ht="12.75" hidden="1">
      <c r="A801" s="170"/>
      <c r="B801" s="171"/>
      <c r="C801" s="6"/>
      <c r="D801" s="6">
        <f>ROUND(C801*1.5,0)</f>
        <v>0</v>
      </c>
      <c r="E801" s="6">
        <f>IF(F16&gt;=1,C801,D801)</f>
        <v>0</v>
      </c>
      <c r="F801" s="52"/>
      <c r="G801" s="172"/>
      <c r="H801" s="13">
        <f>E801*G801</f>
        <v>0</v>
      </c>
      <c r="I801" s="102">
        <f>F801*G801</f>
        <v>0</v>
      </c>
    </row>
    <row r="802" spans="1:9" ht="12.75" hidden="1">
      <c r="A802" s="170"/>
      <c r="B802" s="171"/>
      <c r="C802" s="6"/>
      <c r="D802" s="6">
        <f>ROUND(C802*1.5,0)</f>
        <v>0</v>
      </c>
      <c r="E802" s="6">
        <f>IF(F16&gt;=1,C802,D802)</f>
        <v>0</v>
      </c>
      <c r="F802" s="52"/>
      <c r="G802" s="130">
        <f>G801</f>
        <v>0</v>
      </c>
      <c r="H802" s="13">
        <f>E802*G802</f>
        <v>0</v>
      </c>
      <c r="I802" s="102">
        <f>F802*G802</f>
        <v>0</v>
      </c>
    </row>
    <row r="803" spans="1:9" ht="12.75" hidden="1">
      <c r="A803" s="170"/>
      <c r="B803" s="171"/>
      <c r="C803" s="6"/>
      <c r="D803" s="6">
        <f>ROUND(C803*1.5,0)</f>
        <v>0</v>
      </c>
      <c r="E803" s="6">
        <f>IF(F16&gt;=1,C803,D803)</f>
        <v>0</v>
      </c>
      <c r="F803" s="52"/>
      <c r="G803" s="130">
        <f>G801</f>
        <v>0</v>
      </c>
      <c r="H803" s="13">
        <f>E803*G803</f>
        <v>0</v>
      </c>
      <c r="I803" s="102">
        <f>F803*G803</f>
        <v>0</v>
      </c>
    </row>
    <row r="804" spans="1:9" ht="12.75" hidden="1">
      <c r="A804" s="170"/>
      <c r="B804" s="171"/>
      <c r="C804" s="6"/>
      <c r="D804" s="6">
        <f>ROUND(C804*1.5,0)</f>
        <v>0</v>
      </c>
      <c r="E804" s="6">
        <f>IF(F16&gt;=1,C804,D804)</f>
        <v>0</v>
      </c>
      <c r="F804" s="52"/>
      <c r="G804" s="130">
        <f>G801</f>
        <v>0</v>
      </c>
      <c r="H804" s="13">
        <f>E804*G804</f>
        <v>0</v>
      </c>
      <c r="I804" s="102">
        <f>F804*G804</f>
        <v>0</v>
      </c>
    </row>
    <row r="805" spans="1:9" ht="12.75" hidden="1">
      <c r="A805" s="173"/>
      <c r="B805" s="12"/>
      <c r="C805" s="12"/>
      <c r="D805" s="7"/>
      <c r="E805" s="7"/>
      <c r="F805" s="49"/>
      <c r="G805" s="11"/>
      <c r="H805" s="10"/>
      <c r="I805" s="111"/>
    </row>
    <row r="806" spans="1:9" ht="12.75" hidden="1">
      <c r="A806" s="181"/>
      <c r="B806" s="177"/>
      <c r="C806" s="90"/>
      <c r="D806" s="90">
        <f>ROUND(C806*1.5,0)</f>
        <v>0</v>
      </c>
      <c r="E806" s="90">
        <f>IF(F16&gt;=1,C806,D806)</f>
        <v>0</v>
      </c>
      <c r="F806" s="91"/>
      <c r="G806" s="178"/>
      <c r="H806" s="92">
        <v>0</v>
      </c>
      <c r="I806" s="113">
        <v>0</v>
      </c>
    </row>
    <row r="807" spans="1:9" ht="13.5" hidden="1" thickBot="1">
      <c r="A807" s="174"/>
      <c r="B807" s="184"/>
      <c r="C807" s="93"/>
      <c r="D807" s="93">
        <f>ROUND(C807*1.5,0)</f>
        <v>0</v>
      </c>
      <c r="E807" s="93">
        <f>IF(F16&gt;=1,C807,D807)</f>
        <v>0</v>
      </c>
      <c r="F807" s="95"/>
      <c r="G807" s="179"/>
      <c r="H807" s="94">
        <v>0</v>
      </c>
      <c r="I807" s="115">
        <v>0</v>
      </c>
    </row>
    <row r="808" spans="1:9" ht="28.5" hidden="1">
      <c r="A808" s="117" t="s">
        <v>803</v>
      </c>
      <c r="B808" s="198" t="s">
        <v>804</v>
      </c>
      <c r="C808" s="198"/>
      <c r="D808" s="198"/>
      <c r="E808" s="198"/>
      <c r="F808" s="198"/>
      <c r="G808" s="198"/>
      <c r="H808" s="198"/>
      <c r="I808" s="199"/>
    </row>
    <row r="809" spans="1:9" ht="12.75" hidden="1">
      <c r="A809" s="185"/>
      <c r="B809" s="12"/>
      <c r="C809" s="7"/>
      <c r="D809" s="7"/>
      <c r="E809" s="7"/>
      <c r="F809" s="50"/>
      <c r="G809" s="11"/>
      <c r="H809" s="10"/>
      <c r="I809" s="111"/>
    </row>
    <row r="810" spans="1:9" ht="12.75" hidden="1">
      <c r="A810" s="170"/>
      <c r="B810" s="171"/>
      <c r="C810" s="6"/>
      <c r="D810" s="6">
        <f>ROUND(C810*1.5,0)</f>
        <v>0</v>
      </c>
      <c r="E810" s="6">
        <f>IF(F16&gt;=1,C810,D810)</f>
        <v>0</v>
      </c>
      <c r="F810" s="52"/>
      <c r="G810" s="186"/>
      <c r="H810" s="13">
        <f>E810*G810</f>
        <v>0</v>
      </c>
      <c r="I810" s="102">
        <f>F810*G810</f>
        <v>0</v>
      </c>
    </row>
    <row r="811" spans="1:9" ht="12.75" hidden="1">
      <c r="A811" s="170"/>
      <c r="B811" s="171"/>
      <c r="C811" s="6"/>
      <c r="D811" s="6">
        <f>ROUND(C811*1.5,0)</f>
        <v>0</v>
      </c>
      <c r="E811" s="6">
        <f>IF(F16&gt;=1,C811,D811)</f>
        <v>0</v>
      </c>
      <c r="F811" s="52"/>
      <c r="G811" s="131">
        <f>G810</f>
        <v>0</v>
      </c>
      <c r="H811" s="13">
        <f>E811*G811</f>
        <v>0</v>
      </c>
      <c r="I811" s="102">
        <f>F811*G811</f>
        <v>0</v>
      </c>
    </row>
    <row r="812" spans="1:9" ht="12.75" hidden="1">
      <c r="A812" s="170"/>
      <c r="B812" s="171"/>
      <c r="C812" s="6"/>
      <c r="D812" s="6">
        <f>ROUND(C812*1.5,0)</f>
        <v>0</v>
      </c>
      <c r="E812" s="6">
        <f>IF(F16&gt;=1,C812,D812)</f>
        <v>0</v>
      </c>
      <c r="F812" s="52"/>
      <c r="G812" s="131">
        <f>G810</f>
        <v>0</v>
      </c>
      <c r="H812" s="13">
        <f>E812*G812</f>
        <v>0</v>
      </c>
      <c r="I812" s="102">
        <f>F812*G812</f>
        <v>0</v>
      </c>
    </row>
    <row r="813" spans="1:9" ht="12.75" hidden="1">
      <c r="A813" s="185"/>
      <c r="B813" s="12"/>
      <c r="C813" s="7"/>
      <c r="D813" s="7"/>
      <c r="E813" s="7"/>
      <c r="F813" s="51"/>
      <c r="G813" s="11"/>
      <c r="H813" s="10"/>
      <c r="I813" s="111"/>
    </row>
    <row r="814" spans="1:9" ht="12.75" hidden="1">
      <c r="A814" s="176"/>
      <c r="B814" s="177"/>
      <c r="C814" s="90"/>
      <c r="D814" s="90">
        <f>ROUND(C814*1.5,0)</f>
        <v>0</v>
      </c>
      <c r="E814" s="90">
        <f>IF(F16&gt;=1,C814,D814)</f>
        <v>0</v>
      </c>
      <c r="F814" s="91"/>
      <c r="G814" s="187"/>
      <c r="H814" s="92">
        <v>0</v>
      </c>
      <c r="I814" s="113">
        <v>0</v>
      </c>
    </row>
    <row r="815" spans="1:9" ht="13.5" hidden="1" thickBot="1">
      <c r="A815" s="174"/>
      <c r="B815" s="175"/>
      <c r="C815" s="103"/>
      <c r="D815" s="103">
        <f>ROUND(C815*1.5,0)</f>
        <v>0</v>
      </c>
      <c r="E815" s="103">
        <f>IF(F16&gt;=1,C815,D815)</f>
        <v>0</v>
      </c>
      <c r="F815" s="119"/>
      <c r="G815" s="188"/>
      <c r="H815" s="107">
        <v>0</v>
      </c>
      <c r="I815" s="104">
        <v>0</v>
      </c>
    </row>
    <row r="816" spans="1:9" ht="28.5" hidden="1">
      <c r="A816" s="100" t="s">
        <v>806</v>
      </c>
      <c r="B816" s="196" t="s">
        <v>807</v>
      </c>
      <c r="C816" s="196"/>
      <c r="D816" s="196"/>
      <c r="E816" s="196"/>
      <c r="F816" s="196"/>
      <c r="G816" s="196"/>
      <c r="H816" s="196"/>
      <c r="I816" s="197"/>
    </row>
    <row r="817" spans="1:9" ht="12.75" hidden="1">
      <c r="A817" s="183"/>
      <c r="B817" s="12"/>
      <c r="C817" s="12"/>
      <c r="D817" s="12"/>
      <c r="E817" s="12"/>
      <c r="F817" s="49"/>
      <c r="G817" s="109"/>
      <c r="H817" s="105"/>
      <c r="I817" s="101"/>
    </row>
    <row r="818" spans="1:9" ht="12.75" hidden="1">
      <c r="A818" s="170"/>
      <c r="B818" s="171"/>
      <c r="C818" s="6"/>
      <c r="D818" s="6">
        <f>ROUND(C818*1.5,0)</f>
        <v>0</v>
      </c>
      <c r="E818" s="6">
        <f>IF(F16&gt;=1,C818,D818)</f>
        <v>0</v>
      </c>
      <c r="F818" s="52"/>
      <c r="G818" s="172"/>
      <c r="H818" s="13">
        <f>E818*G818</f>
        <v>0</v>
      </c>
      <c r="I818" s="102">
        <f>F818*G818</f>
        <v>0</v>
      </c>
    </row>
    <row r="819" spans="1:9" ht="12.75" hidden="1">
      <c r="A819" s="170"/>
      <c r="B819" s="171"/>
      <c r="C819" s="6"/>
      <c r="D819" s="6">
        <f>ROUND(C819*1.5,0)</f>
        <v>0</v>
      </c>
      <c r="E819" s="6">
        <f>IF(F16&gt;=1,C819,D819)</f>
        <v>0</v>
      </c>
      <c r="F819" s="52"/>
      <c r="G819" s="172"/>
      <c r="H819" s="13">
        <f>E819*G819</f>
        <v>0</v>
      </c>
      <c r="I819" s="102">
        <f>F819*G819</f>
        <v>0</v>
      </c>
    </row>
    <row r="820" spans="1:9" ht="12.75" hidden="1">
      <c r="A820" s="183"/>
      <c r="B820" s="12"/>
      <c r="C820" s="12"/>
      <c r="D820" s="12"/>
      <c r="E820" s="12"/>
      <c r="F820" s="49"/>
      <c r="G820" s="109"/>
      <c r="H820" s="105"/>
      <c r="I820" s="101"/>
    </row>
    <row r="821" spans="1:9" ht="12.75" hidden="1">
      <c r="A821" s="170"/>
      <c r="B821" s="171"/>
      <c r="C821" s="6"/>
      <c r="D821" s="6">
        <f>ROUND(C821*1.5,0)</f>
        <v>0</v>
      </c>
      <c r="E821" s="6">
        <f>IF(F16&gt;=1,C821,D821)</f>
        <v>0</v>
      </c>
      <c r="F821" s="52"/>
      <c r="G821" s="172"/>
      <c r="H821" s="13">
        <f>E821*G821</f>
        <v>0</v>
      </c>
      <c r="I821" s="102">
        <f>F821*G821</f>
        <v>0</v>
      </c>
    </row>
    <row r="822" spans="1:9" ht="12.75" hidden="1">
      <c r="A822" s="170"/>
      <c r="B822" s="171"/>
      <c r="C822" s="6"/>
      <c r="D822" s="6">
        <f>ROUND(C822*1.5,0)</f>
        <v>0</v>
      </c>
      <c r="E822" s="6">
        <f>IF(F16&gt;=1,C822,D822)</f>
        <v>0</v>
      </c>
      <c r="F822" s="52"/>
      <c r="G822" s="172"/>
      <c r="H822" s="13">
        <f>E822*G822</f>
        <v>0</v>
      </c>
      <c r="I822" s="102">
        <f>F822*G822</f>
        <v>0</v>
      </c>
    </row>
    <row r="823" spans="1:9" ht="12.75" hidden="1">
      <c r="A823" s="173"/>
      <c r="B823" s="12"/>
      <c r="C823" s="12"/>
      <c r="D823" s="7"/>
      <c r="E823" s="7"/>
      <c r="F823" s="49"/>
      <c r="G823" s="11"/>
      <c r="H823" s="10"/>
      <c r="I823" s="111"/>
    </row>
    <row r="824" spans="1:9" ht="12.75" hidden="1">
      <c r="A824" s="176"/>
      <c r="B824" s="177"/>
      <c r="C824" s="90"/>
      <c r="D824" s="90">
        <f aca="true" t="shared" si="114" ref="D824:D831">ROUND(C824*1.5,0)</f>
        <v>0</v>
      </c>
      <c r="E824" s="90">
        <f>IF(F16&gt;=1,C824,D824)</f>
        <v>0</v>
      </c>
      <c r="F824" s="91"/>
      <c r="G824" s="178"/>
      <c r="H824" s="92">
        <v>0</v>
      </c>
      <c r="I824" s="113">
        <v>0</v>
      </c>
    </row>
    <row r="825" spans="1:9" ht="12.75" hidden="1">
      <c r="A825" s="176"/>
      <c r="B825" s="177"/>
      <c r="C825" s="90"/>
      <c r="D825" s="90">
        <f t="shared" si="114"/>
        <v>0</v>
      </c>
      <c r="E825" s="90">
        <f>IF(F16&gt;=1,C825,D825)</f>
        <v>0</v>
      </c>
      <c r="F825" s="91"/>
      <c r="G825" s="178"/>
      <c r="H825" s="92">
        <v>0</v>
      </c>
      <c r="I825" s="113">
        <v>0</v>
      </c>
    </row>
    <row r="826" spans="1:9" ht="12.75" hidden="1">
      <c r="A826" s="176"/>
      <c r="B826" s="177"/>
      <c r="C826" s="90"/>
      <c r="D826" s="90">
        <f t="shared" si="114"/>
        <v>0</v>
      </c>
      <c r="E826" s="90">
        <f>IF(F16&gt;=1,C826,D826)</f>
        <v>0</v>
      </c>
      <c r="F826" s="91"/>
      <c r="G826" s="178"/>
      <c r="H826" s="92">
        <v>0</v>
      </c>
      <c r="I826" s="113">
        <v>0</v>
      </c>
    </row>
    <row r="827" spans="1:9" ht="12.75" hidden="1">
      <c r="A827" s="176"/>
      <c r="B827" s="177"/>
      <c r="C827" s="90"/>
      <c r="D827" s="90">
        <f t="shared" si="114"/>
        <v>0</v>
      </c>
      <c r="E827" s="90">
        <f>IF(F16&gt;=1,C827,D827)</f>
        <v>0</v>
      </c>
      <c r="F827" s="91"/>
      <c r="G827" s="178"/>
      <c r="H827" s="92">
        <v>0</v>
      </c>
      <c r="I827" s="113">
        <v>0</v>
      </c>
    </row>
    <row r="828" spans="1:9" ht="12.75" hidden="1">
      <c r="A828" s="176"/>
      <c r="B828" s="177"/>
      <c r="C828" s="90"/>
      <c r="D828" s="90">
        <f t="shared" si="114"/>
        <v>0</v>
      </c>
      <c r="E828" s="90">
        <f>IF(F16&gt;=1,C828,D828)</f>
        <v>0</v>
      </c>
      <c r="F828" s="91"/>
      <c r="G828" s="178"/>
      <c r="H828" s="92">
        <v>0</v>
      </c>
      <c r="I828" s="113">
        <v>0</v>
      </c>
    </row>
    <row r="829" spans="1:9" ht="12.75" hidden="1">
      <c r="A829" s="176"/>
      <c r="B829" s="177"/>
      <c r="C829" s="90"/>
      <c r="D829" s="90">
        <f t="shared" si="114"/>
        <v>0</v>
      </c>
      <c r="E829" s="90">
        <f>IF(F16&gt;=1,C829,D829)</f>
        <v>0</v>
      </c>
      <c r="F829" s="91"/>
      <c r="G829" s="178"/>
      <c r="H829" s="92">
        <v>0</v>
      </c>
      <c r="I829" s="113">
        <v>0</v>
      </c>
    </row>
    <row r="830" spans="1:9" ht="12.75" hidden="1">
      <c r="A830" s="176"/>
      <c r="B830" s="177"/>
      <c r="C830" s="90"/>
      <c r="D830" s="90">
        <f t="shared" si="114"/>
        <v>0</v>
      </c>
      <c r="E830" s="90">
        <f>IF(F16&gt;=1,C830,D830)</f>
        <v>0</v>
      </c>
      <c r="F830" s="91"/>
      <c r="G830" s="178"/>
      <c r="H830" s="92">
        <v>0</v>
      </c>
      <c r="I830" s="113">
        <v>0</v>
      </c>
    </row>
    <row r="831" spans="1:9" ht="13.5" hidden="1" thickBot="1">
      <c r="A831" s="174"/>
      <c r="B831" s="175"/>
      <c r="C831" s="103"/>
      <c r="D831" s="103">
        <f t="shared" si="114"/>
        <v>0</v>
      </c>
      <c r="E831" s="103">
        <f>IF(F16&gt;=1,C831,D831)</f>
        <v>0</v>
      </c>
      <c r="F831" s="119"/>
      <c r="G831" s="179"/>
      <c r="H831" s="107">
        <v>0</v>
      </c>
      <c r="I831" s="104">
        <v>0</v>
      </c>
    </row>
    <row r="832" spans="1:9" ht="28.5" hidden="1">
      <c r="A832" s="100" t="s">
        <v>808</v>
      </c>
      <c r="B832" s="196" t="s">
        <v>809</v>
      </c>
      <c r="C832" s="196"/>
      <c r="D832" s="196"/>
      <c r="E832" s="196"/>
      <c r="F832" s="196"/>
      <c r="G832" s="196"/>
      <c r="H832" s="196"/>
      <c r="I832" s="197"/>
    </row>
    <row r="833" spans="1:9" ht="12.75" hidden="1">
      <c r="A833" s="183"/>
      <c r="B833" s="12"/>
      <c r="C833" s="12"/>
      <c r="D833" s="12"/>
      <c r="E833" s="12"/>
      <c r="F833" s="101"/>
      <c r="G833" s="109"/>
      <c r="H833" s="105"/>
      <c r="I833" s="101"/>
    </row>
    <row r="834" spans="1:9" ht="12.75" hidden="1">
      <c r="A834" s="170"/>
      <c r="B834" s="171"/>
      <c r="C834" s="6"/>
      <c r="D834" s="6">
        <f>ROUND(C834*1.5,0)</f>
        <v>0</v>
      </c>
      <c r="E834" s="6">
        <f>IF(F16&gt;=1,C834,D834)</f>
        <v>0</v>
      </c>
      <c r="F834" s="121"/>
      <c r="G834" s="172"/>
      <c r="H834" s="13">
        <f>E834*G834</f>
        <v>0</v>
      </c>
      <c r="I834" s="102">
        <f>F834*G834</f>
        <v>0</v>
      </c>
    </row>
    <row r="835" spans="1:9" ht="12.75" hidden="1">
      <c r="A835" s="183"/>
      <c r="B835" s="12"/>
      <c r="C835" s="12"/>
      <c r="D835" s="12"/>
      <c r="E835" s="12"/>
      <c r="F835" s="101"/>
      <c r="G835" s="109"/>
      <c r="H835" s="105"/>
      <c r="I835" s="101"/>
    </row>
    <row r="836" spans="1:9" ht="12.75" hidden="1">
      <c r="A836" s="176"/>
      <c r="B836" s="255"/>
      <c r="C836" s="255"/>
      <c r="D836" s="255"/>
      <c r="E836" s="255"/>
      <c r="F836" s="256"/>
      <c r="G836" s="178"/>
      <c r="H836" s="92">
        <v>0</v>
      </c>
      <c r="I836" s="113">
        <v>0</v>
      </c>
    </row>
    <row r="837" spans="1:9" ht="13.5" hidden="1" thickBot="1">
      <c r="A837" s="174"/>
      <c r="B837" s="253"/>
      <c r="C837" s="253"/>
      <c r="D837" s="253"/>
      <c r="E837" s="253"/>
      <c r="F837" s="254"/>
      <c r="G837" s="179"/>
      <c r="H837" s="107">
        <v>0</v>
      </c>
      <c r="I837" s="104">
        <v>0</v>
      </c>
    </row>
    <row r="838" spans="1:9" ht="28.5" hidden="1">
      <c r="A838" s="118" t="s">
        <v>810</v>
      </c>
      <c r="B838" s="251" t="s">
        <v>811</v>
      </c>
      <c r="C838" s="251"/>
      <c r="D838" s="251"/>
      <c r="E838" s="251"/>
      <c r="F838" s="251"/>
      <c r="G838" s="251"/>
      <c r="H838" s="251"/>
      <c r="I838" s="252"/>
    </row>
    <row r="839" spans="1:9" ht="12.75" hidden="1">
      <c r="A839" s="183"/>
      <c r="B839" s="99"/>
      <c r="C839" s="99"/>
      <c r="D839" s="99"/>
      <c r="E839" s="99"/>
      <c r="F839" s="106"/>
      <c r="G839" s="108"/>
      <c r="H839" s="89"/>
      <c r="I839" s="101"/>
    </row>
    <row r="840" spans="1:9" ht="12.75" hidden="1">
      <c r="A840" s="170"/>
      <c r="B840" s="171"/>
      <c r="C840" s="6"/>
      <c r="D840" s="6">
        <f>ROUND(C840*1.5,0)</f>
        <v>0</v>
      </c>
      <c r="E840" s="6">
        <f>IF(F16&gt;=1,C840,D840)</f>
        <v>0</v>
      </c>
      <c r="F840" s="121"/>
      <c r="G840" s="172"/>
      <c r="H840" s="13">
        <f>E840*G840</f>
        <v>0</v>
      </c>
      <c r="I840" s="102">
        <f>F840*G840</f>
        <v>0</v>
      </c>
    </row>
    <row r="841" spans="1:9" ht="12.75" hidden="1">
      <c r="A841" s="170"/>
      <c r="B841" s="171"/>
      <c r="C841" s="6"/>
      <c r="D841" s="6">
        <f>ROUND(C841*1.5,0)</f>
        <v>0</v>
      </c>
      <c r="E841" s="6">
        <f>IF(F16&gt;=1,C841,D841)</f>
        <v>0</v>
      </c>
      <c r="F841" s="121"/>
      <c r="G841" s="172"/>
      <c r="H841" s="13">
        <f>E841*G841</f>
        <v>0</v>
      </c>
      <c r="I841" s="102">
        <f>F841*G841</f>
        <v>0</v>
      </c>
    </row>
    <row r="842" spans="1:9" ht="12.75" hidden="1">
      <c r="A842" s="170"/>
      <c r="B842" s="171"/>
      <c r="C842" s="6"/>
      <c r="D842" s="6">
        <f>ROUND(C842*1.5,0)</f>
        <v>0</v>
      </c>
      <c r="E842" s="6">
        <f>IF(F16&gt;=1,C842,D842)</f>
        <v>0</v>
      </c>
      <c r="F842" s="121"/>
      <c r="G842" s="172"/>
      <c r="H842" s="13">
        <f>E842*G842</f>
        <v>0</v>
      </c>
      <c r="I842" s="102">
        <f>F842*G842</f>
        <v>0</v>
      </c>
    </row>
    <row r="843" spans="1:9" ht="12.75" hidden="1">
      <c r="A843" s="170"/>
      <c r="B843" s="171"/>
      <c r="C843" s="6"/>
      <c r="D843" s="6">
        <f>ROUND(C843*1.5,0)</f>
        <v>0</v>
      </c>
      <c r="E843" s="6">
        <f>IF(F16&gt;=1,C843,D843)</f>
        <v>0</v>
      </c>
      <c r="F843" s="121"/>
      <c r="G843" s="172"/>
      <c r="H843" s="13">
        <f>E843*G843</f>
        <v>0</v>
      </c>
      <c r="I843" s="102">
        <f>F843*G843</f>
        <v>0</v>
      </c>
    </row>
    <row r="844" spans="1:9" ht="12.75" hidden="1">
      <c r="A844" s="183"/>
      <c r="B844" s="12"/>
      <c r="C844" s="12"/>
      <c r="D844" s="12"/>
      <c r="E844" s="12"/>
      <c r="F844" s="101"/>
      <c r="G844" s="109"/>
      <c r="H844" s="105"/>
      <c r="I844" s="101"/>
    </row>
    <row r="845" spans="1:9" ht="13.5" hidden="1" thickBot="1">
      <c r="A845" s="174"/>
      <c r="B845" s="175"/>
      <c r="C845" s="103"/>
      <c r="D845" s="103">
        <f>ROUND(C845*1.5,0)</f>
        <v>0</v>
      </c>
      <c r="E845" s="103">
        <f>IF(F16&gt;=1,C845,D845)</f>
        <v>0</v>
      </c>
      <c r="F845" s="122"/>
      <c r="G845" s="123">
        <f>SUM(G840:G843)</f>
        <v>0</v>
      </c>
      <c r="H845" s="107">
        <v>0</v>
      </c>
      <c r="I845" s="104">
        <v>0</v>
      </c>
    </row>
    <row r="846" spans="1:9" ht="13.5" thickBot="1">
      <c r="A846" s="5"/>
      <c r="D846" s="5"/>
      <c r="E846" s="5"/>
      <c r="F846" s="96" t="s">
        <v>202</v>
      </c>
      <c r="G846" s="97">
        <f>SUM(G32:G845)</f>
        <v>0</v>
      </c>
      <c r="H846" s="160">
        <f>SUM(H32:H845)</f>
        <v>0</v>
      </c>
      <c r="I846" s="98">
        <f>SUM(I32:I845)</f>
        <v>0</v>
      </c>
    </row>
    <row r="847" ht="12.75">
      <c r="H847" s="5"/>
    </row>
  </sheetData>
  <sheetProtection password="C7BF" sheet="1" objects="1" scenarios="1" autoFilter="0"/>
  <autoFilter ref="A31:I846"/>
  <mergeCells count="59">
    <mergeCell ref="J737:K737"/>
    <mergeCell ref="J746:K746"/>
    <mergeCell ref="J754:K754"/>
    <mergeCell ref="B816:I816"/>
    <mergeCell ref="B832:I832"/>
    <mergeCell ref="B838:I838"/>
    <mergeCell ref="B837:F837"/>
    <mergeCell ref="B836:F836"/>
    <mergeCell ref="B808:I808"/>
    <mergeCell ref="G5:I5"/>
    <mergeCell ref="G6:I6"/>
    <mergeCell ref="A18:A19"/>
    <mergeCell ref="B791:I791"/>
    <mergeCell ref="B799:I799"/>
    <mergeCell ref="B705:I705"/>
    <mergeCell ref="A696:I696"/>
    <mergeCell ref="B786:I786"/>
    <mergeCell ref="E15:E16"/>
    <mergeCell ref="B710:I710"/>
    <mergeCell ref="B8:B9"/>
    <mergeCell ref="A24:A25"/>
    <mergeCell ref="F19:J19"/>
    <mergeCell ref="F18:J18"/>
    <mergeCell ref="F21:J21"/>
    <mergeCell ref="B11:B12"/>
    <mergeCell ref="J11:J12"/>
    <mergeCell ref="F11:F12"/>
    <mergeCell ref="A21:A22"/>
    <mergeCell ref="E24:E25"/>
    <mergeCell ref="J705:K705"/>
    <mergeCell ref="J710:K710"/>
    <mergeCell ref="J729:K729"/>
    <mergeCell ref="B28:B30"/>
    <mergeCell ref="A15:A16"/>
    <mergeCell ref="B697:I697"/>
    <mergeCell ref="B722:I722"/>
    <mergeCell ref="B729:I729"/>
    <mergeCell ref="E18:E19"/>
    <mergeCell ref="J722:K722"/>
    <mergeCell ref="B737:I737"/>
    <mergeCell ref="B746:I746"/>
    <mergeCell ref="F8:F9"/>
    <mergeCell ref="F3:I3"/>
    <mergeCell ref="J5:J6"/>
    <mergeCell ref="J8:J9"/>
    <mergeCell ref="G11:I12"/>
    <mergeCell ref="G8:I9"/>
    <mergeCell ref="F22:J22"/>
    <mergeCell ref="E21:E22"/>
    <mergeCell ref="B754:I754"/>
    <mergeCell ref="B771:I771"/>
    <mergeCell ref="B778:I778"/>
    <mergeCell ref="E27:E28"/>
    <mergeCell ref="F16:J16"/>
    <mergeCell ref="F15:J15"/>
    <mergeCell ref="F28:J28"/>
    <mergeCell ref="F27:J27"/>
    <mergeCell ref="F25:J25"/>
    <mergeCell ref="F24:J24"/>
  </mergeCells>
  <dataValidations count="9">
    <dataValidation allowBlank="1" showErrorMessage="1" sqref="B16"/>
    <dataValidation type="whole" operator="greaterThanOrEqual" allowBlank="1" showInputMessage="1" showErrorMessage="1" sqref="G708:G709 G711:G721 G792:G798 G723:G728 G747:G753 G779:G785 G809:G815 G32:G662 G772:G777 G787:G790 G800:G807 G840:G845 G833:G837 G817:G831 G666:G695 G698:G704 G706 G730:G736 G738:G745 G755:G770">
      <formula1>0</formula1>
    </dataValidation>
    <dataValidation type="whole" allowBlank="1" showInputMessage="1" showErrorMessage="1" errorTitle="tiande-zakaz.ucoz.ua" error="Либо Вы что-то не то ввели, либо много хотите. &#10;Попробуйте ещё разок." sqref="F28:J28">
      <formula1>0</formula1>
      <formula2>18</formula2>
    </dataValidation>
    <dataValidation type="list" allowBlank="1" showInputMessage="1" showErrorMessage="1" sqref="B25">
      <formula1>$M$1:$M$8</formula1>
    </dataValidation>
    <dataValidation type="whole" operator="greaterThanOrEqual" allowBlank="1" showInputMessage="1" showErrorMessage="1" sqref="F16:J16">
      <formula1>1</formula1>
    </dataValidation>
    <dataValidation type="whole" operator="greaterThanOrEqual" allowBlank="1" showInputMessage="1" showErrorMessage="1" errorTitle="tiande-zakaz.ucoz.ua" sqref="F22:J22">
      <formula1>1</formula1>
    </dataValidation>
    <dataValidation type="list" allowBlank="1" showInputMessage="1" showErrorMessage="1" sqref="B22">
      <formula1>$L$1:$L$3</formula1>
    </dataValidation>
    <dataValidation type="whole" operator="lessThanOrEqual" allowBlank="1" showInputMessage="1" showErrorMessage="1" sqref="J709">
      <formula1>J706</formula1>
    </dataValidation>
    <dataValidation errorStyle="information" type="whole" operator="greaterThanOrEqual" allowBlank="1" showInputMessage="1" promptTitle="tiande-zakaz.ucoz.ua" prompt="минимум 2 шт." sqref="G707">
      <formula1>2</formula1>
    </dataValidation>
  </dataValidations>
  <hyperlinks>
    <hyperlink ref="B8" r:id="rId1" display="Инструкция по оформлению интернет-заказа.doc"/>
    <hyperlink ref="B8:B9" r:id="rId2" display="Инструкция по оформлению интернет-заказа.doc"/>
    <hyperlink ref="J11:J12" r:id="rId3" display="Предложить"/>
  </hyperlinks>
  <printOptions/>
  <pageMargins left="0.4" right="0.42" top="0.17" bottom="0.18" header="0.5" footer="0.5"/>
  <pageSetup horizontalDpi="600" verticalDpi="600" orientation="landscape" paperSize="9" scale="80" r:id="rId5"/>
  <colBreaks count="1" manualBreakCount="1">
    <brk id="9" max="6553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SpetsEffect</cp:lastModifiedBy>
  <cp:lastPrinted>2011-07-18T20:04:55Z</cp:lastPrinted>
  <dcterms:created xsi:type="dcterms:W3CDTF">2009-05-29T05:06:25Z</dcterms:created>
  <dcterms:modified xsi:type="dcterms:W3CDTF">2013-05-24T12:02:34Z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